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i Emanuela\revisore\Centro aiuto alla vita\BILANCIO 2024\"/>
    </mc:Choice>
  </mc:AlternateContent>
  <xr:revisionPtr revIDLastSave="0" documentId="13_ncr:1_{56C7254D-10CE-4EFD-A29A-12523F3A771C}" xr6:coauthVersionLast="47" xr6:coauthVersionMax="47" xr10:uidLastSave="{00000000-0000-0000-0000-000000000000}"/>
  <bookViews>
    <workbookView xWindow="-120" yWindow="-120" windowWidth="38640" windowHeight="21120" activeTab="3" xr2:uid="{A4C61BA0-1A8D-463A-A7E4-C3C454DD0C90}"/>
  </bookViews>
  <sheets>
    <sheet name="STATO PATRIMONIALE DETT" sheetId="1" r:id="rId1"/>
    <sheet name="STATO PATRIMONIALE SINT" sheetId="5" r:id="rId2"/>
    <sheet name="RENDICONTO DETT" sheetId="2" r:id="rId3"/>
    <sheet name="RENDICONTO SINT" sheetId="7" r:id="rId4"/>
  </sheets>
  <definedNames>
    <definedName name="_xlnm._FilterDatabase" localSheetId="0" hidden="1">'STATO PATRIMONIALE DETT'!$A$1:$I$1</definedName>
    <definedName name="_xlnm._FilterDatabase" localSheetId="1" hidden="1">'STATO PATRIMONIALE SINT'!$A$1:$I$1</definedName>
    <definedName name="_xlnm.Print_Titles" localSheetId="1">'STATO PATRIMONIALE SINT'!$1:$1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0" i="7" l="1"/>
  <c r="I162" i="7" s="1"/>
  <c r="G160" i="7"/>
  <c r="G162" i="7" s="1"/>
  <c r="I144" i="7"/>
  <c r="I147" i="7" s="1"/>
  <c r="G144" i="7"/>
  <c r="G147" i="7" s="1"/>
  <c r="I125" i="7"/>
  <c r="G125" i="7"/>
  <c r="I121" i="7"/>
  <c r="G121" i="7"/>
  <c r="I118" i="7"/>
  <c r="G118" i="7"/>
  <c r="I114" i="7"/>
  <c r="I128" i="7" s="1"/>
  <c r="G114" i="7"/>
  <c r="G128" i="7" s="1"/>
  <c r="I98" i="7"/>
  <c r="G98" i="7"/>
  <c r="I91" i="7"/>
  <c r="G91" i="7"/>
  <c r="I89" i="7"/>
  <c r="I102" i="7" s="1"/>
  <c r="G89" i="7"/>
  <c r="G102" i="7" s="1"/>
  <c r="H85" i="7"/>
  <c r="I82" i="7" s="1"/>
  <c r="I87" i="7" s="1"/>
  <c r="F85" i="7"/>
  <c r="G82" i="7" s="1"/>
  <c r="G87" i="7" s="1"/>
  <c r="I73" i="7"/>
  <c r="I76" i="7" s="1"/>
  <c r="G73" i="7"/>
  <c r="G76" i="7" s="1"/>
  <c r="H57" i="7"/>
  <c r="F57" i="7"/>
  <c r="H49" i="7"/>
  <c r="F49" i="7"/>
  <c r="I40" i="7"/>
  <c r="G40" i="7"/>
  <c r="H39" i="7"/>
  <c r="I32" i="7" s="1"/>
  <c r="F39" i="7"/>
  <c r="G32" i="7" s="1"/>
  <c r="H31" i="7"/>
  <c r="I28" i="7" s="1"/>
  <c r="F31" i="7"/>
  <c r="G28" i="7" s="1"/>
  <c r="H25" i="7"/>
  <c r="I16" i="7" s="1"/>
  <c r="F25" i="7"/>
  <c r="G16" i="7" s="1"/>
  <c r="H15" i="7"/>
  <c r="F15" i="7"/>
  <c r="H8" i="7"/>
  <c r="I3" i="7" s="1"/>
  <c r="F8" i="7"/>
  <c r="I160" i="2"/>
  <c r="I162" i="2" s="1"/>
  <c r="G160" i="2"/>
  <c r="G162" i="2" s="1"/>
  <c r="I40" i="2"/>
  <c r="G40" i="2"/>
  <c r="G38" i="5"/>
  <c r="I114" i="5"/>
  <c r="G114" i="5"/>
  <c r="I111" i="5"/>
  <c r="G111" i="5"/>
  <c r="G122" i="5" s="1"/>
  <c r="I105" i="5"/>
  <c r="G105" i="5"/>
  <c r="I100" i="5"/>
  <c r="I103" i="5" s="1"/>
  <c r="G100" i="5"/>
  <c r="G103" i="5" s="1"/>
  <c r="I85" i="5"/>
  <c r="I96" i="5" s="1"/>
  <c r="G85" i="5"/>
  <c r="G96" i="5" s="1"/>
  <c r="I75" i="5"/>
  <c r="G75" i="5"/>
  <c r="I69" i="5"/>
  <c r="I78" i="5" s="1"/>
  <c r="G69" i="5"/>
  <c r="G78" i="5" s="1"/>
  <c r="I50" i="5"/>
  <c r="I62" i="5" s="1"/>
  <c r="G50" i="5"/>
  <c r="G62" i="5" s="1"/>
  <c r="I46" i="5"/>
  <c r="G46" i="5"/>
  <c r="I37" i="5"/>
  <c r="G37" i="5"/>
  <c r="I19" i="5"/>
  <c r="G19" i="5"/>
  <c r="G25" i="5" s="1"/>
  <c r="I16" i="5"/>
  <c r="G16" i="5"/>
  <c r="I12" i="5"/>
  <c r="G12" i="5"/>
  <c r="I19" i="1"/>
  <c r="G19" i="1"/>
  <c r="I91" i="2"/>
  <c r="G91" i="2"/>
  <c r="F39" i="2"/>
  <c r="G32" i="2" s="1"/>
  <c r="H39" i="2"/>
  <c r="I32" i="2" s="1"/>
  <c r="H85" i="2"/>
  <c r="I82" i="2" s="1"/>
  <c r="I87" i="2" s="1"/>
  <c r="F85" i="2"/>
  <c r="G82" i="2" s="1"/>
  <c r="G87" i="2" s="1"/>
  <c r="F57" i="2"/>
  <c r="H57" i="2"/>
  <c r="H49" i="2"/>
  <c r="F49" i="2"/>
  <c r="H31" i="2"/>
  <c r="I28" i="2" s="1"/>
  <c r="F31" i="2"/>
  <c r="G28" i="2" s="1"/>
  <c r="H25" i="2"/>
  <c r="I16" i="2" s="1"/>
  <c r="F25" i="2"/>
  <c r="G16" i="2" s="1"/>
  <c r="H15" i="2"/>
  <c r="H8" i="2"/>
  <c r="F15" i="2"/>
  <c r="F8" i="2"/>
  <c r="I89" i="2"/>
  <c r="G89" i="2"/>
  <c r="I98" i="2"/>
  <c r="G98" i="2"/>
  <c r="I73" i="2"/>
  <c r="I76" i="2" s="1"/>
  <c r="G73" i="2"/>
  <c r="G76" i="2" s="1"/>
  <c r="I125" i="2"/>
  <c r="G125" i="2"/>
  <c r="I121" i="2"/>
  <c r="G121" i="2"/>
  <c r="I114" i="2"/>
  <c r="I118" i="2"/>
  <c r="G118" i="2"/>
  <c r="I144" i="2"/>
  <c r="I147" i="2" s="1"/>
  <c r="G144" i="2"/>
  <c r="G147" i="2" s="1"/>
  <c r="G114" i="2"/>
  <c r="I46" i="1"/>
  <c r="G46" i="1"/>
  <c r="I37" i="1"/>
  <c r="G37" i="1"/>
  <c r="I12" i="1"/>
  <c r="G12" i="1"/>
  <c r="I105" i="1"/>
  <c r="G105" i="1"/>
  <c r="I111" i="1"/>
  <c r="G111" i="1"/>
  <c r="G114" i="1"/>
  <c r="I85" i="1"/>
  <c r="G85" i="1"/>
  <c r="G96" i="1" s="1"/>
  <c r="I100" i="1"/>
  <c r="I103" i="1" s="1"/>
  <c r="G100" i="1"/>
  <c r="G103" i="1" s="1"/>
  <c r="I50" i="1"/>
  <c r="G50" i="1"/>
  <c r="I16" i="1"/>
  <c r="G16" i="1"/>
  <c r="I69" i="1"/>
  <c r="I78" i="1" s="1"/>
  <c r="G69" i="1"/>
  <c r="I75" i="1"/>
  <c r="G75" i="1"/>
  <c r="I25" i="5" l="1"/>
  <c r="I38" i="5" s="1"/>
  <c r="I122" i="5"/>
  <c r="G148" i="7"/>
  <c r="I148" i="7"/>
  <c r="I42" i="7"/>
  <c r="G42" i="7"/>
  <c r="G3" i="7"/>
  <c r="G59" i="7" s="1"/>
  <c r="G103" i="7" s="1"/>
  <c r="G164" i="7"/>
  <c r="I164" i="7"/>
  <c r="G163" i="7"/>
  <c r="I59" i="7"/>
  <c r="I103" i="7" s="1"/>
  <c r="I163" i="7"/>
  <c r="I125" i="5"/>
  <c r="G79" i="5"/>
  <c r="I82" i="5"/>
  <c r="G125" i="5"/>
  <c r="G82" i="5"/>
  <c r="I114" i="1"/>
  <c r="I122" i="1" s="1"/>
  <c r="I96" i="1"/>
  <c r="G148" i="2"/>
  <c r="I148" i="2"/>
  <c r="G102" i="2"/>
  <c r="G163" i="2" s="1"/>
  <c r="G3" i="2"/>
  <c r="I3" i="2"/>
  <c r="G42" i="2"/>
  <c r="I42" i="2"/>
  <c r="I102" i="2"/>
  <c r="I163" i="2" s="1"/>
  <c r="I128" i="2"/>
  <c r="G128" i="2"/>
  <c r="G164" i="2" s="1"/>
  <c r="I62" i="1"/>
  <c r="G62" i="1"/>
  <c r="G122" i="1"/>
  <c r="G125" i="1" s="1"/>
  <c r="G78" i="1"/>
  <c r="G25" i="1"/>
  <c r="G38" i="1" s="1"/>
  <c r="I25" i="1"/>
  <c r="I38" i="1" s="1"/>
  <c r="I129" i="7" l="1"/>
  <c r="I104" i="7"/>
  <c r="I106" i="7" s="1"/>
  <c r="I107" i="7" s="1"/>
  <c r="G129" i="7"/>
  <c r="G104" i="7"/>
  <c r="G106" i="7" s="1"/>
  <c r="G107" i="7" s="1"/>
  <c r="G79" i="1"/>
  <c r="I125" i="1"/>
  <c r="I164" i="2"/>
  <c r="G59" i="2"/>
  <c r="G103" i="2" s="1"/>
  <c r="I59" i="2"/>
  <c r="I103" i="2" s="1"/>
  <c r="G82" i="1"/>
  <c r="I82" i="1"/>
  <c r="G104" i="2" l="1"/>
  <c r="G106" i="2" s="1"/>
  <c r="G107" i="2" s="1"/>
  <c r="I104" i="2"/>
  <c r="I106" i="2" s="1"/>
  <c r="I107" i="2" s="1"/>
  <c r="G129" i="2"/>
  <c r="I129" i="2"/>
</calcChain>
</file>

<file path=xl/sharedStrings.xml><?xml version="1.0" encoding="utf-8"?>
<sst xmlns="http://schemas.openxmlformats.org/spreadsheetml/2006/main" count="698" uniqueCount="230">
  <si>
    <t>A</t>
  </si>
  <si>
    <t>B</t>
  </si>
  <si>
    <t>Immobilizzazioni immatieriali</t>
  </si>
  <si>
    <t>IMMOBILIZZAZIONI</t>
  </si>
  <si>
    <t>QUOTE ASSOCIATIVE O APPORTI ANCORA DOVUTI</t>
  </si>
  <si>
    <t>I</t>
  </si>
  <si>
    <t>costi di impianto e di ampliamento</t>
  </si>
  <si>
    <t>costi di sviluppo</t>
  </si>
  <si>
    <t>diritti di brevetto industriale e diritti utilizzazione opere dell'ingegno</t>
  </si>
  <si>
    <t>concessioni, licenze, marchi e diritti simili</t>
  </si>
  <si>
    <t>avviamento</t>
  </si>
  <si>
    <t>immobilizzazioni in corso e acconti</t>
  </si>
  <si>
    <t>altre</t>
  </si>
  <si>
    <t>Totale</t>
  </si>
  <si>
    <t>II</t>
  </si>
  <si>
    <t>Immobilizzazioni materiali</t>
  </si>
  <si>
    <t>terreni e fabbricati</t>
  </si>
  <si>
    <t>impianti a macchinari</t>
  </si>
  <si>
    <t>attrezzature</t>
  </si>
  <si>
    <t>altri beni</t>
  </si>
  <si>
    <t>III</t>
  </si>
  <si>
    <t>Immobilizzazioni finanziarie, con separta indicazione aggiuntiva, pe ciascuna voce dei crediti, degli importi esigibili entro l'esercizio successivo:</t>
  </si>
  <si>
    <t>a</t>
  </si>
  <si>
    <t>b</t>
  </si>
  <si>
    <t>c</t>
  </si>
  <si>
    <t>imprese controllate</t>
  </si>
  <si>
    <t>imprese collegate</t>
  </si>
  <si>
    <t>altre imprese</t>
  </si>
  <si>
    <t>partecipazioni in</t>
  </si>
  <si>
    <t>crediti</t>
  </si>
  <si>
    <t>d</t>
  </si>
  <si>
    <t>verso altri</t>
  </si>
  <si>
    <t>verso imprese controllate</t>
  </si>
  <si>
    <t>verso imprese collegate</t>
  </si>
  <si>
    <t>verso altri enti del Terzo Settore</t>
  </si>
  <si>
    <t>altri titoli</t>
  </si>
  <si>
    <t>TOTALE IMMOBILIZZAZIONI</t>
  </si>
  <si>
    <t>C</t>
  </si>
  <si>
    <t>ATTIVO CIRCOLANTE</t>
  </si>
  <si>
    <t>Rimanenze</t>
  </si>
  <si>
    <t>materie prime, sussidiarie e di consumo</t>
  </si>
  <si>
    <t>prodotti in corso di lavorazione e semilavorati</t>
  </si>
  <si>
    <t>lavori in corso su ordinazione</t>
  </si>
  <si>
    <t>prodotti finiti e merci</t>
  </si>
  <si>
    <t>acconti</t>
  </si>
  <si>
    <t>Crediti, con separta indicazione aggiuntiva, pe ciascuna voce dei crediti, degli importi esigibili entro l'esercizio successivo:</t>
  </si>
  <si>
    <t>verso utenti e clienti</t>
  </si>
  <si>
    <t>verso associati e fondatori</t>
  </si>
  <si>
    <t>verso enti pubblici</t>
  </si>
  <si>
    <t>verso soggetti privati per contributi</t>
  </si>
  <si>
    <t>verso enti della stessa rete associativa</t>
  </si>
  <si>
    <t>crediti tributari</t>
  </si>
  <si>
    <t>da 5 per mille</t>
  </si>
  <si>
    <t>imposte anticipate</t>
  </si>
  <si>
    <t>Attitivtà finanziarie che non costituiscono immobilizzazioni</t>
  </si>
  <si>
    <t>partecipazioni in imprese controllate</t>
  </si>
  <si>
    <t>partecipazioni in imprese collegate</t>
  </si>
  <si>
    <t>IV</t>
  </si>
  <si>
    <t>Disponibilità liquide</t>
  </si>
  <si>
    <t>depositi bancari e postali</t>
  </si>
  <si>
    <t>assegni</t>
  </si>
  <si>
    <t>denaro e valori in cassa</t>
  </si>
  <si>
    <t>Totale attivo circolante</t>
  </si>
  <si>
    <t>D</t>
  </si>
  <si>
    <t>PATRIMONIO NETTO</t>
  </si>
  <si>
    <t>Fondo di dotazione dell'ente</t>
  </si>
  <si>
    <t>Patrimonio vincolato</t>
  </si>
  <si>
    <t>Riserve statutarie</t>
  </si>
  <si>
    <t>Riserve vincolate per decisione degli organi istitutzionali</t>
  </si>
  <si>
    <t>Riserve vincolate destinate da terzi</t>
  </si>
  <si>
    <t>Patrimonio libero</t>
  </si>
  <si>
    <t>Riserve di utili o avanzi di gestione</t>
  </si>
  <si>
    <t>Altre riserve</t>
  </si>
  <si>
    <t>Avanzo/disavanzo d'esercizio</t>
  </si>
  <si>
    <t>FONDI PER RISCHI E ONERI</t>
  </si>
  <si>
    <t>altri</t>
  </si>
  <si>
    <t>per tratttamento di quiescenza e obblighi simili</t>
  </si>
  <si>
    <t>per imposte, anche differite</t>
  </si>
  <si>
    <t>TRATTAMENTO DI FINE RAPPORTO DI LAV. SUBORDINATO</t>
  </si>
  <si>
    <t>DEBITI, CON SEPARTA INDICAZIONE AGGIUNTIVA, PER CIASCUNA VOCE, DEGLI IMPORTI ESIGIBILI OLTRE L'ESERCIZIO SUCCESSIVO</t>
  </si>
  <si>
    <t>debiti verso banche</t>
  </si>
  <si>
    <t>debiti verso altri finanziatori</t>
  </si>
  <si>
    <t>debiti verso associati e fondatori per finanziamenti</t>
  </si>
  <si>
    <t>debiti verso enti della stessa rete associativa</t>
  </si>
  <si>
    <t>debiti per erogazioni liberali condizionate</t>
  </si>
  <si>
    <t>debiti verso fornitori</t>
  </si>
  <si>
    <t>debiti verso altre controllate e colelgate</t>
  </si>
  <si>
    <t>debiti tributari</t>
  </si>
  <si>
    <t>debiti verso isititui di previdenza e di sicurezza sociale</t>
  </si>
  <si>
    <t>debiti verso dipendenti e collaboratori</t>
  </si>
  <si>
    <t>altri debiti</t>
  </si>
  <si>
    <t>E</t>
  </si>
  <si>
    <t>RATEI E RISCONTI PASSIVI</t>
  </si>
  <si>
    <t>RATEI E RISCONTI ATTIVI</t>
  </si>
  <si>
    <t>ATTIVO</t>
  </si>
  <si>
    <t>PASSIVO</t>
  </si>
  <si>
    <t>COSTI E ONERI DA ATTIVITA' DI INTERESSE GENERALE</t>
  </si>
  <si>
    <t>Materie prime, sussidiarie, di consumo e di merci</t>
  </si>
  <si>
    <t>Servizi</t>
  </si>
  <si>
    <t>Godimento beni di terzi</t>
  </si>
  <si>
    <t>Personale</t>
  </si>
  <si>
    <t>Ammortamenti</t>
  </si>
  <si>
    <t>Accantonamenti per rischi ed oneri</t>
  </si>
  <si>
    <t>Oneri diversi di gestione</t>
  </si>
  <si>
    <t>Rimanenze iniziali</t>
  </si>
  <si>
    <t>RICAVI, RENDITE E PROVENTI DA ATTIVITA' DI INTERESSE GENERALE</t>
  </si>
  <si>
    <t>Proventi da quote associtive e apporti dei fondatori</t>
  </si>
  <si>
    <t>Proventi da associati per attività mutuali</t>
  </si>
  <si>
    <t>Ricavi per prestazioni e cessioni ad associati e fondatori</t>
  </si>
  <si>
    <t>Erogazioni liberali</t>
  </si>
  <si>
    <t>Proventi del 5 per mille</t>
  </si>
  <si>
    <t>Contributi da soggettiprivati</t>
  </si>
  <si>
    <t>Ricavi per prestazioni e cessioni a terzi</t>
  </si>
  <si>
    <t>Contributi da enti pubblici</t>
  </si>
  <si>
    <t>Proventi da contratti con enti pubblici</t>
  </si>
  <si>
    <t>Altri ricavi, rednite e proventi</t>
  </si>
  <si>
    <t>Rimanenze finali</t>
  </si>
  <si>
    <t>AVANZO/DISAVANZO ATTIVITA' DI INTERESSE GENERALE</t>
  </si>
  <si>
    <t>COSTI E ONERI DA ATTIVITA' DIVERSE</t>
  </si>
  <si>
    <t>RICAVI, RENDITE E PROVENTI DA ATTIVITA' DIVERSE</t>
  </si>
  <si>
    <t>AVANZO/DISAVANZO ATTIVITA' DIVERSE</t>
  </si>
  <si>
    <t>COSTI E ONERI DA ATTIVITA' DI RACCOLTA FONDI</t>
  </si>
  <si>
    <t>RICAVI, RENDITE E PROVENTI DA ATTIVITA' DI RACCOLTA FONDI</t>
  </si>
  <si>
    <t>Oneri per raccolte fondi abituali</t>
  </si>
  <si>
    <t>Oneri per raccolte fondi occasionali</t>
  </si>
  <si>
    <t>Altri oneri</t>
  </si>
  <si>
    <t>Proventi da raccolte fondi abituali</t>
  </si>
  <si>
    <t>Proventi da raccolte fondi occasionali</t>
  </si>
  <si>
    <t>Altri proventi</t>
  </si>
  <si>
    <t>AVANZO/DISAVANZO ATTIVITA' DI RACCOLTA FONDI</t>
  </si>
  <si>
    <t>COSTI E ONERI DA ATTIVITA' FINANZIARIE E PATRIMONIALI</t>
  </si>
  <si>
    <t>RICAVI, RENDITE E PROVENTI DA ATTIVITA' FINANZIARIE E PATRIMONIALI</t>
  </si>
  <si>
    <t>Su rapporti bancari</t>
  </si>
  <si>
    <t>Su prestiti</t>
  </si>
  <si>
    <t>Da patrimonio edilizio</t>
  </si>
  <si>
    <t>Da altri ben patrimoniali</t>
  </si>
  <si>
    <t>Da rapporti bancari</t>
  </si>
  <si>
    <t>Da altri investimenti finanziari</t>
  </si>
  <si>
    <t>Da altri beni patrimoniali</t>
  </si>
  <si>
    <t>AVANZO/DISAVANZO ATTIVITA' FINANZIARIE E PATRIMONIALI</t>
  </si>
  <si>
    <t>COSTI E ONERI DI SUPPORTO GENERALE</t>
  </si>
  <si>
    <t>PROVENTI DI SUPPORTO GENERALE</t>
  </si>
  <si>
    <t>Proventi da distacco del personale</t>
  </si>
  <si>
    <t>Altri proventi di supporto generale</t>
  </si>
  <si>
    <t>TOTALE ONERI E COSTI</t>
  </si>
  <si>
    <t>TOTALE PROVENTI E RICAVI</t>
  </si>
  <si>
    <t>AVANZO/DISAVANZO DìESERCIZIO PRIMA DELLE IMPOSTE</t>
  </si>
  <si>
    <t>IMPOSTE</t>
  </si>
  <si>
    <t>AVANZO/DISAVANZO D'ESERCIZIO</t>
  </si>
  <si>
    <t>ONERI E COSTI</t>
  </si>
  <si>
    <t>PROVENTI E RICAVI</t>
  </si>
  <si>
    <t>Cassa CAV</t>
  </si>
  <si>
    <t>Cassa Casa Accoglienza</t>
  </si>
  <si>
    <t>Conto BIVER CAV</t>
  </si>
  <si>
    <t>Conto BIVER Casa Accoglienza</t>
  </si>
  <si>
    <t>Carta prepagata</t>
  </si>
  <si>
    <t>Conto POSTA CAV</t>
  </si>
  <si>
    <t>Mobili e arredi</t>
  </si>
  <si>
    <t>Fondo ammortamento mobili e arredi</t>
  </si>
  <si>
    <t>Attrezzature</t>
  </si>
  <si>
    <t>Fondo ammortamento attrezzature</t>
  </si>
  <si>
    <t>Crediti per rimborsi accoglienza</t>
  </si>
  <si>
    <t>Crediti diversi esigibili entro esercizio successivo</t>
  </si>
  <si>
    <t>Fondo Manutenzione Strardinaria Casa Accoglienza</t>
  </si>
  <si>
    <t>Fondo Spese Straordinarie Attività Istituzionale</t>
  </si>
  <si>
    <t>Quote associative</t>
  </si>
  <si>
    <t>fatture da ricevere</t>
  </si>
  <si>
    <t>debiti verso utenti progetti stanziati</t>
  </si>
  <si>
    <t xml:space="preserve">TOTALE </t>
  </si>
  <si>
    <t>TOTALE</t>
  </si>
  <si>
    <t>Contributi da soggetti privati</t>
  </si>
  <si>
    <t>Oblazioni da privati per CAV</t>
  </si>
  <si>
    <t>Oblazioni da privati per casa accoglienza</t>
  </si>
  <si>
    <t>Altri ricavi, rendite e proventi</t>
  </si>
  <si>
    <t>Contributi da Enti e Associazioni</t>
  </si>
  <si>
    <t>Quote Progetti Gemma</t>
  </si>
  <si>
    <t>Oblazioni Giornate per la vita</t>
  </si>
  <si>
    <t>Rimborsi per accoglienza</t>
  </si>
  <si>
    <t>Rimborsi diversi</t>
  </si>
  <si>
    <t>Arrotondamenti attivi</t>
  </si>
  <si>
    <t>Costi Giornata Vita</t>
  </si>
  <si>
    <t>Assicurazioni</t>
  </si>
  <si>
    <t>Spese telefoniche</t>
  </si>
  <si>
    <t>Spese postali</t>
  </si>
  <si>
    <t>Cancelleria e stampati</t>
  </si>
  <si>
    <t>Spese bancarie e commissioni</t>
  </si>
  <si>
    <t>Spese formazione</t>
  </si>
  <si>
    <t>CASA ACCOGLIENZA</t>
  </si>
  <si>
    <t>CAV</t>
  </si>
  <si>
    <t>Stipendi e salari</t>
  </si>
  <si>
    <t>Contributi previdenziali</t>
  </si>
  <si>
    <t>Quota TFR</t>
  </si>
  <si>
    <t>Arrotondamenti passivi paghe</t>
  </si>
  <si>
    <t>Spese per assistenza</t>
  </si>
  <si>
    <t>Consulenze paghe</t>
  </si>
  <si>
    <t>Supervisione</t>
  </si>
  <si>
    <t>Psicomotricità</t>
  </si>
  <si>
    <t>Sicurezza sul lavoro</t>
  </si>
  <si>
    <t>Spese alimentari</t>
  </si>
  <si>
    <t>Spese condominiali</t>
  </si>
  <si>
    <t>Spese allestimenti e manutenzione</t>
  </si>
  <si>
    <t xml:space="preserve">Acquisto pannolini, latte, omogeneizzati </t>
  </si>
  <si>
    <t>Spese varie</t>
  </si>
  <si>
    <t>Spese abbigliamento calzature ospiti</t>
  </si>
  <si>
    <t>Contributi ospiti</t>
  </si>
  <si>
    <t>Spese sanitarie</t>
  </si>
  <si>
    <t>Spese per auto</t>
  </si>
  <si>
    <t>Spese trasporti</t>
  </si>
  <si>
    <t>Rimborso spese per carburante volontari</t>
  </si>
  <si>
    <t>Tassa rifiuti</t>
  </si>
  <si>
    <t>Contributi in denaro utenti CAV</t>
  </si>
  <si>
    <t>Progetti stanziati da erogare utenti CAV</t>
  </si>
  <si>
    <t>Contributi per bollette utenti CAV</t>
  </si>
  <si>
    <t>Contributi per affitti utenti CAV</t>
  </si>
  <si>
    <t>Acquisto latte in polvere</t>
  </si>
  <si>
    <t>Acquisto attrezzature per bambini</t>
  </si>
  <si>
    <t>Acquisto indumenti per neonati</t>
  </si>
  <si>
    <t>Contributo spese mediche/dentistiche</t>
  </si>
  <si>
    <t>Acc.manut.straord.Casa Accoglienza</t>
  </si>
  <si>
    <t>Contributi a MpVita e altri CAV</t>
  </si>
  <si>
    <t>Sottoscrizione Progetti Gemma</t>
  </si>
  <si>
    <t>Contributi in denaro diversi</t>
  </si>
  <si>
    <t>IRAP su stipendi</t>
  </si>
  <si>
    <t>Acquisto pannolini</t>
  </si>
  <si>
    <t>Acquisto pappe, biscotti, omogeneizzati</t>
  </si>
  <si>
    <t>AVANZO/DISAVANZO ATTIVITA' SUPPORTO GENERALE</t>
  </si>
  <si>
    <t>TOTALE A PAREGGIO</t>
  </si>
  <si>
    <t>Compenso Revisore Legale</t>
  </si>
  <si>
    <t>Automezzi</t>
  </si>
  <si>
    <t>Fondo ammortamento automezzi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</si>
</sst>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uble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164" fontId="1" fillId="2" borderId="0" xfId="0" applyNumberFormat="1" applyFont="1" applyFill="1" applyAlignment="1">
      <alignment horizontal="left" vertical="center"/>
    </xf>
    <xf numFmtId="164" fontId="2" fillId="0" borderId="0" xfId="0" applyNumberFormat="1" applyFont="1"/>
    <xf numFmtId="164" fontId="3" fillId="0" borderId="0" xfId="0" applyNumberFormat="1" applyFont="1"/>
    <xf numFmtId="0" fontId="2" fillId="0" borderId="7" xfId="0" applyFont="1" applyBorder="1"/>
    <xf numFmtId="164" fontId="2" fillId="0" borderId="7" xfId="0" applyNumberFormat="1" applyFont="1" applyBorder="1"/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164" fontId="3" fillId="0" borderId="8" xfId="0" applyNumberFormat="1" applyFont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164" fontId="2" fillId="0" borderId="9" xfId="0" applyNumberFormat="1" applyFont="1" applyBorder="1"/>
    <xf numFmtId="164" fontId="3" fillId="0" borderId="9" xfId="0" applyNumberFormat="1" applyFont="1" applyBorder="1"/>
    <xf numFmtId="165" fontId="1" fillId="2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FA7F-BFE7-4DF3-9CB8-F785CF6554AE}">
  <sheetPr>
    <pageSetUpPr fitToPage="1"/>
  </sheetPr>
  <dimension ref="A1:I126"/>
  <sheetViews>
    <sheetView workbookViewId="0">
      <pane ySplit="1" topLeftCell="A59" activePane="bottomLeft" state="frozen"/>
      <selection pane="bottomLeft" activeCell="G66" sqref="G66:I66"/>
    </sheetView>
  </sheetViews>
  <sheetFormatPr defaultColWidth="9.140625" defaultRowHeight="12" x14ac:dyDescent="0.25"/>
  <cols>
    <col min="1" max="1" width="2" style="3" bestFit="1" customWidth="1"/>
    <col min="2" max="2" width="2.28515625" style="3" bestFit="1" customWidth="1"/>
    <col min="3" max="3" width="2.7109375" style="3" bestFit="1" customWidth="1"/>
    <col min="4" max="4" width="1.85546875" style="3" bestFit="1" customWidth="1"/>
    <col min="5" max="5" width="47.140625" style="4" bestFit="1" customWidth="1"/>
    <col min="6" max="9" width="9.140625" style="5"/>
    <col min="10" max="16384" width="9.140625" style="4"/>
  </cols>
  <sheetData>
    <row r="1" spans="1:9" ht="15.75" thickBot="1" x14ac:dyDescent="0.3">
      <c r="A1" s="17"/>
      <c r="B1" s="17"/>
      <c r="C1" s="17"/>
      <c r="D1" s="17"/>
      <c r="E1" s="18" t="s">
        <v>94</v>
      </c>
      <c r="F1" s="38">
        <v>2023</v>
      </c>
      <c r="G1" s="38"/>
      <c r="H1" s="38">
        <v>2024</v>
      </c>
      <c r="I1" s="38"/>
    </row>
    <row r="2" spans="1:9" x14ac:dyDescent="0.25">
      <c r="A2" s="11" t="s">
        <v>0</v>
      </c>
      <c r="B2" s="11"/>
      <c r="C2" s="11"/>
      <c r="D2" s="11"/>
      <c r="E2" s="12" t="s">
        <v>4</v>
      </c>
      <c r="F2" s="13"/>
      <c r="G2" s="13"/>
      <c r="H2" s="13"/>
      <c r="I2" s="13"/>
    </row>
    <row r="3" spans="1:9" x14ac:dyDescent="0.25">
      <c r="A3" s="3" t="s">
        <v>1</v>
      </c>
      <c r="E3" s="19" t="s">
        <v>3</v>
      </c>
      <c r="F3" s="9"/>
      <c r="G3" s="9"/>
      <c r="H3" s="9"/>
      <c r="I3" s="9"/>
    </row>
    <row r="4" spans="1:9" x14ac:dyDescent="0.25">
      <c r="B4" s="3" t="s">
        <v>5</v>
      </c>
      <c r="E4" s="4" t="s">
        <v>2</v>
      </c>
      <c r="F4" s="9"/>
      <c r="G4" s="9"/>
      <c r="H4" s="9"/>
      <c r="I4" s="9"/>
    </row>
    <row r="5" spans="1:9" x14ac:dyDescent="0.25">
      <c r="C5" s="3">
        <v>1</v>
      </c>
      <c r="E5" s="4" t="s">
        <v>6</v>
      </c>
      <c r="F5" s="9"/>
      <c r="G5" s="9"/>
      <c r="H5" s="9"/>
      <c r="I5" s="9"/>
    </row>
    <row r="6" spans="1:9" x14ac:dyDescent="0.25">
      <c r="C6" s="3">
        <v>2</v>
      </c>
      <c r="E6" s="4" t="s">
        <v>7</v>
      </c>
      <c r="F6" s="9"/>
      <c r="G6" s="9"/>
      <c r="H6" s="9"/>
      <c r="I6" s="9"/>
    </row>
    <row r="7" spans="1:9" ht="24" x14ac:dyDescent="0.25">
      <c r="C7" s="3">
        <v>3</v>
      </c>
      <c r="E7" s="20" t="s">
        <v>8</v>
      </c>
      <c r="F7" s="9"/>
      <c r="G7" s="9"/>
      <c r="H7" s="9"/>
      <c r="I7" s="9"/>
    </row>
    <row r="8" spans="1:9" x14ac:dyDescent="0.25">
      <c r="C8" s="3">
        <v>4</v>
      </c>
      <c r="E8" s="4" t="s">
        <v>9</v>
      </c>
      <c r="F8" s="9"/>
      <c r="G8" s="9"/>
      <c r="H8" s="9"/>
      <c r="I8" s="9"/>
    </row>
    <row r="9" spans="1:9" x14ac:dyDescent="0.25">
      <c r="C9" s="3">
        <v>5</v>
      </c>
      <c r="E9" s="4" t="s">
        <v>10</v>
      </c>
      <c r="F9" s="9"/>
      <c r="G9" s="9"/>
      <c r="H9" s="9"/>
      <c r="I9" s="9"/>
    </row>
    <row r="10" spans="1:9" x14ac:dyDescent="0.25">
      <c r="C10" s="3">
        <v>6</v>
      </c>
      <c r="E10" s="4" t="s">
        <v>11</v>
      </c>
      <c r="F10" s="9"/>
      <c r="G10" s="9"/>
      <c r="H10" s="9"/>
      <c r="I10" s="9"/>
    </row>
    <row r="11" spans="1:9" x14ac:dyDescent="0.25">
      <c r="C11" s="3">
        <v>7</v>
      </c>
      <c r="E11" s="4" t="s">
        <v>12</v>
      </c>
      <c r="F11" s="9"/>
      <c r="G11" s="9"/>
      <c r="H11" s="9"/>
      <c r="I11" s="9"/>
    </row>
    <row r="12" spans="1:9" x14ac:dyDescent="0.25">
      <c r="E12" s="21" t="s">
        <v>13</v>
      </c>
      <c r="F12" s="10"/>
      <c r="G12" s="10">
        <f>SUM(G4:G11)</f>
        <v>0</v>
      </c>
      <c r="H12" s="10"/>
      <c r="I12" s="10">
        <f>SUM(I4:I11)</f>
        <v>0</v>
      </c>
    </row>
    <row r="13" spans="1:9" x14ac:dyDescent="0.25">
      <c r="B13" s="3" t="s">
        <v>14</v>
      </c>
      <c r="E13" s="4" t="s">
        <v>15</v>
      </c>
      <c r="F13" s="9"/>
      <c r="G13" s="9"/>
      <c r="H13" s="9"/>
      <c r="I13" s="9"/>
    </row>
    <row r="14" spans="1:9" x14ac:dyDescent="0.25">
      <c r="C14" s="3">
        <v>1</v>
      </c>
      <c r="E14" s="4" t="s">
        <v>16</v>
      </c>
      <c r="F14" s="9"/>
      <c r="G14" s="9"/>
      <c r="H14" s="9"/>
      <c r="I14" s="9"/>
    </row>
    <row r="15" spans="1:9" x14ac:dyDescent="0.25">
      <c r="C15" s="3">
        <v>2</v>
      </c>
      <c r="E15" s="4" t="s">
        <v>17</v>
      </c>
      <c r="F15" s="9"/>
      <c r="G15" s="9"/>
      <c r="H15" s="9"/>
      <c r="I15" s="9"/>
    </row>
    <row r="16" spans="1:9" x14ac:dyDescent="0.25">
      <c r="C16" s="3">
        <v>3</v>
      </c>
      <c r="E16" s="4" t="s">
        <v>18</v>
      </c>
      <c r="F16" s="9"/>
      <c r="G16" s="9">
        <f>+F17+F18</f>
        <v>98</v>
      </c>
      <c r="H16" s="9"/>
      <c r="I16" s="9">
        <f>+H17+H18</f>
        <v>0</v>
      </c>
    </row>
    <row r="17" spans="2:9" x14ac:dyDescent="0.25">
      <c r="D17" s="3" t="s">
        <v>22</v>
      </c>
      <c r="E17" s="4" t="s">
        <v>159</v>
      </c>
      <c r="F17" s="9">
        <v>2699</v>
      </c>
      <c r="G17" s="9"/>
      <c r="H17" s="9">
        <v>2699</v>
      </c>
      <c r="I17" s="9"/>
    </row>
    <row r="18" spans="2:9" x14ac:dyDescent="0.25">
      <c r="E18" s="4" t="s">
        <v>160</v>
      </c>
      <c r="F18" s="9">
        <v>-2601</v>
      </c>
      <c r="G18" s="9"/>
      <c r="H18" s="9">
        <v>-2699</v>
      </c>
      <c r="I18" s="9"/>
    </row>
    <row r="19" spans="2:9" x14ac:dyDescent="0.25">
      <c r="C19" s="3">
        <v>4</v>
      </c>
      <c r="E19" s="4" t="s">
        <v>19</v>
      </c>
      <c r="F19" s="9"/>
      <c r="G19" s="9">
        <f>+F20+F21+F22+F23</f>
        <v>1542.8000000000029</v>
      </c>
      <c r="H19" s="9"/>
      <c r="I19" s="9">
        <f>+H20+H21+H22+H23</f>
        <v>13758.700000000012</v>
      </c>
    </row>
    <row r="20" spans="2:9" x14ac:dyDescent="0.25">
      <c r="D20" s="3" t="s">
        <v>22</v>
      </c>
      <c r="E20" s="4" t="s">
        <v>157</v>
      </c>
      <c r="F20" s="9">
        <v>77512.960000000006</v>
      </c>
      <c r="G20" s="9"/>
      <c r="H20" s="9">
        <v>77512.960000000006</v>
      </c>
      <c r="I20" s="9"/>
    </row>
    <row r="21" spans="2:9" x14ac:dyDescent="0.25">
      <c r="E21" s="4" t="s">
        <v>158</v>
      </c>
      <c r="F21" s="9">
        <v>-75970.16</v>
      </c>
      <c r="G21" s="9"/>
      <c r="H21" s="9">
        <v>-76234.259999999995</v>
      </c>
      <c r="I21" s="9"/>
    </row>
    <row r="22" spans="2:9" x14ac:dyDescent="0.25">
      <c r="D22" s="3" t="s">
        <v>23</v>
      </c>
      <c r="E22" s="4" t="s">
        <v>228</v>
      </c>
      <c r="F22" s="9"/>
      <c r="G22" s="9"/>
      <c r="H22" s="9">
        <v>15600</v>
      </c>
      <c r="I22" s="9"/>
    </row>
    <row r="23" spans="2:9" x14ac:dyDescent="0.25">
      <c r="E23" s="4" t="s">
        <v>229</v>
      </c>
      <c r="F23" s="9"/>
      <c r="G23" s="9"/>
      <c r="H23" s="9">
        <v>-3120</v>
      </c>
      <c r="I23" s="9"/>
    </row>
    <row r="24" spans="2:9" x14ac:dyDescent="0.25">
      <c r="C24" s="3">
        <v>5</v>
      </c>
      <c r="E24" s="4" t="s">
        <v>11</v>
      </c>
      <c r="F24" s="9"/>
      <c r="G24" s="9"/>
      <c r="H24" s="9"/>
      <c r="I24" s="9"/>
    </row>
    <row r="25" spans="2:9" x14ac:dyDescent="0.25">
      <c r="E25" s="21" t="s">
        <v>13</v>
      </c>
      <c r="F25" s="10"/>
      <c r="G25" s="10">
        <f>SUM(G13:G24)</f>
        <v>1640.8000000000029</v>
      </c>
      <c r="H25" s="10"/>
      <c r="I25" s="10">
        <f>SUM(I13:I24)</f>
        <v>13758.700000000012</v>
      </c>
    </row>
    <row r="26" spans="2:9" ht="36" x14ac:dyDescent="0.25">
      <c r="B26" s="3" t="s">
        <v>20</v>
      </c>
      <c r="E26" s="20" t="s">
        <v>21</v>
      </c>
      <c r="F26" s="9"/>
      <c r="G26" s="9"/>
      <c r="H26" s="9"/>
      <c r="I26" s="9"/>
    </row>
    <row r="27" spans="2:9" x14ac:dyDescent="0.25">
      <c r="C27" s="3">
        <v>1</v>
      </c>
      <c r="E27" s="4" t="s">
        <v>28</v>
      </c>
      <c r="F27" s="10"/>
      <c r="G27" s="10"/>
      <c r="H27" s="10"/>
      <c r="I27" s="10"/>
    </row>
    <row r="28" spans="2:9" x14ac:dyDescent="0.25">
      <c r="D28" s="3" t="s">
        <v>22</v>
      </c>
      <c r="E28" s="4" t="s">
        <v>25</v>
      </c>
      <c r="F28" s="9"/>
      <c r="G28" s="9"/>
      <c r="H28" s="9"/>
      <c r="I28" s="9"/>
    </row>
    <row r="29" spans="2:9" x14ac:dyDescent="0.25">
      <c r="D29" s="3" t="s">
        <v>23</v>
      </c>
      <c r="E29" s="4" t="s">
        <v>26</v>
      </c>
      <c r="F29" s="9"/>
      <c r="G29" s="9"/>
      <c r="H29" s="9"/>
      <c r="I29" s="9"/>
    </row>
    <row r="30" spans="2:9" x14ac:dyDescent="0.25">
      <c r="D30" s="3" t="s">
        <v>24</v>
      </c>
      <c r="E30" s="4" t="s">
        <v>27</v>
      </c>
      <c r="F30" s="9"/>
      <c r="G30" s="9"/>
      <c r="H30" s="9"/>
      <c r="I30" s="9"/>
    </row>
    <row r="31" spans="2:9" x14ac:dyDescent="0.25">
      <c r="C31" s="3">
        <v>2</v>
      </c>
      <c r="E31" s="4" t="s">
        <v>29</v>
      </c>
      <c r="F31" s="9"/>
      <c r="G31" s="9"/>
      <c r="H31" s="9"/>
      <c r="I31" s="9"/>
    </row>
    <row r="32" spans="2:9" x14ac:dyDescent="0.25">
      <c r="D32" s="3" t="s">
        <v>22</v>
      </c>
      <c r="E32" s="4" t="s">
        <v>32</v>
      </c>
      <c r="F32" s="9"/>
      <c r="G32" s="9"/>
      <c r="H32" s="9"/>
      <c r="I32" s="9"/>
    </row>
    <row r="33" spans="1:9" x14ac:dyDescent="0.25">
      <c r="D33" s="3" t="s">
        <v>23</v>
      </c>
      <c r="E33" s="4" t="s">
        <v>33</v>
      </c>
      <c r="F33" s="9"/>
      <c r="G33" s="9"/>
      <c r="H33" s="9"/>
      <c r="I33" s="9"/>
    </row>
    <row r="34" spans="1:9" x14ac:dyDescent="0.25">
      <c r="D34" s="3" t="s">
        <v>24</v>
      </c>
      <c r="E34" s="4" t="s">
        <v>34</v>
      </c>
      <c r="F34" s="9"/>
      <c r="G34" s="9"/>
      <c r="H34" s="9"/>
      <c r="I34" s="9"/>
    </row>
    <row r="35" spans="1:9" x14ac:dyDescent="0.25">
      <c r="D35" s="3" t="s">
        <v>30</v>
      </c>
      <c r="E35" s="4" t="s">
        <v>31</v>
      </c>
      <c r="F35" s="9"/>
      <c r="G35" s="9"/>
      <c r="H35" s="9"/>
      <c r="I35" s="9"/>
    </row>
    <row r="36" spans="1:9" x14ac:dyDescent="0.25">
      <c r="C36" s="3">
        <v>3</v>
      </c>
      <c r="E36" s="4" t="s">
        <v>35</v>
      </c>
      <c r="F36" s="9"/>
      <c r="G36" s="9"/>
      <c r="H36" s="9"/>
      <c r="I36" s="9"/>
    </row>
    <row r="37" spans="1:9" x14ac:dyDescent="0.25">
      <c r="E37" s="21" t="s">
        <v>13</v>
      </c>
      <c r="F37" s="10"/>
      <c r="G37" s="10">
        <f>SUM(G28:G36)</f>
        <v>0</v>
      </c>
      <c r="H37" s="10"/>
      <c r="I37" s="10">
        <f>SUM(I28:I36)</f>
        <v>0</v>
      </c>
    </row>
    <row r="38" spans="1:9" x14ac:dyDescent="0.25">
      <c r="E38" s="4" t="s">
        <v>36</v>
      </c>
      <c r="F38" s="9"/>
      <c r="G38" s="9">
        <f>G25</f>
        <v>1640.8000000000029</v>
      </c>
      <c r="H38" s="9"/>
      <c r="I38" s="9">
        <f>I25</f>
        <v>13758.700000000012</v>
      </c>
    </row>
    <row r="39" spans="1:9" x14ac:dyDescent="0.25">
      <c r="A39" s="3" t="s">
        <v>37</v>
      </c>
      <c r="E39" s="19" t="s">
        <v>38</v>
      </c>
      <c r="F39" s="9"/>
      <c r="G39" s="9"/>
      <c r="H39" s="9"/>
      <c r="I39" s="9"/>
    </row>
    <row r="40" spans="1:9" x14ac:dyDescent="0.25">
      <c r="B40" s="3" t="s">
        <v>5</v>
      </c>
      <c r="E40" s="4" t="s">
        <v>39</v>
      </c>
      <c r="F40" s="9"/>
      <c r="G40" s="9"/>
      <c r="H40" s="9"/>
      <c r="I40" s="9"/>
    </row>
    <row r="41" spans="1:9" x14ac:dyDescent="0.25">
      <c r="C41" s="3">
        <v>1</v>
      </c>
      <c r="E41" s="4" t="s">
        <v>40</v>
      </c>
      <c r="F41" s="9"/>
      <c r="G41" s="9"/>
      <c r="H41" s="9"/>
      <c r="I41" s="9"/>
    </row>
    <row r="42" spans="1:9" x14ac:dyDescent="0.25">
      <c r="C42" s="3">
        <v>2</v>
      </c>
      <c r="E42" s="4" t="s">
        <v>41</v>
      </c>
      <c r="F42" s="9"/>
      <c r="G42" s="9"/>
      <c r="H42" s="9"/>
      <c r="I42" s="9"/>
    </row>
    <row r="43" spans="1:9" x14ac:dyDescent="0.25">
      <c r="C43" s="3">
        <v>3</v>
      </c>
      <c r="E43" s="4" t="s">
        <v>42</v>
      </c>
      <c r="F43" s="9"/>
      <c r="G43" s="9"/>
      <c r="H43" s="9"/>
      <c r="I43" s="9"/>
    </row>
    <row r="44" spans="1:9" x14ac:dyDescent="0.25">
      <c r="C44" s="3">
        <v>4</v>
      </c>
      <c r="E44" s="4" t="s">
        <v>43</v>
      </c>
      <c r="F44" s="9"/>
      <c r="G44" s="9"/>
      <c r="H44" s="9"/>
      <c r="I44" s="9"/>
    </row>
    <row r="45" spans="1:9" x14ac:dyDescent="0.25">
      <c r="C45" s="3">
        <v>5</v>
      </c>
      <c r="E45" s="4" t="s">
        <v>44</v>
      </c>
      <c r="F45" s="9"/>
      <c r="G45" s="9"/>
      <c r="H45" s="9"/>
      <c r="I45" s="9"/>
    </row>
    <row r="46" spans="1:9" x14ac:dyDescent="0.25">
      <c r="E46" s="21" t="s">
        <v>13</v>
      </c>
      <c r="F46" s="10"/>
      <c r="G46" s="10">
        <f>SUM(G40:G45)</f>
        <v>0</v>
      </c>
      <c r="H46" s="10"/>
      <c r="I46" s="10">
        <f>SUM(I40:I45)</f>
        <v>0</v>
      </c>
    </row>
    <row r="47" spans="1:9" ht="36" x14ac:dyDescent="0.25">
      <c r="B47" s="3" t="s">
        <v>14</v>
      </c>
      <c r="E47" s="20" t="s">
        <v>45</v>
      </c>
      <c r="F47" s="9"/>
      <c r="G47" s="9"/>
      <c r="H47" s="9"/>
      <c r="I47" s="9"/>
    </row>
    <row r="48" spans="1:9" x14ac:dyDescent="0.25">
      <c r="C48" s="3">
        <v>1</v>
      </c>
      <c r="E48" s="4" t="s">
        <v>46</v>
      </c>
      <c r="F48" s="9"/>
      <c r="G48" s="9"/>
      <c r="H48" s="9"/>
      <c r="I48" s="9"/>
    </row>
    <row r="49" spans="2:9" x14ac:dyDescent="0.25">
      <c r="C49" s="3">
        <v>2</v>
      </c>
      <c r="E49" s="4" t="s">
        <v>47</v>
      </c>
      <c r="F49" s="9"/>
      <c r="G49" s="9"/>
      <c r="H49" s="9"/>
      <c r="I49" s="9"/>
    </row>
    <row r="50" spans="2:9" x14ac:dyDescent="0.25">
      <c r="C50" s="3">
        <v>3</v>
      </c>
      <c r="E50" s="4" t="s">
        <v>48</v>
      </c>
      <c r="F50" s="9"/>
      <c r="G50" s="9">
        <f>+F51</f>
        <v>81270</v>
      </c>
      <c r="H50" s="9"/>
      <c r="I50" s="9">
        <f>+H51</f>
        <v>83082</v>
      </c>
    </row>
    <row r="51" spans="2:9" x14ac:dyDescent="0.25">
      <c r="D51" s="3" t="s">
        <v>22</v>
      </c>
      <c r="E51" s="4" t="s">
        <v>161</v>
      </c>
      <c r="F51" s="9">
        <v>81270</v>
      </c>
      <c r="G51" s="9"/>
      <c r="H51" s="9">
        <v>83082</v>
      </c>
      <c r="I51" s="9"/>
    </row>
    <row r="52" spans="2:9" x14ac:dyDescent="0.25">
      <c r="C52" s="3">
        <v>4</v>
      </c>
      <c r="E52" s="4" t="s">
        <v>49</v>
      </c>
      <c r="F52" s="9"/>
      <c r="G52" s="9"/>
      <c r="H52" s="9"/>
      <c r="I52" s="9"/>
    </row>
    <row r="53" spans="2:9" x14ac:dyDescent="0.25">
      <c r="C53" s="3">
        <v>5</v>
      </c>
      <c r="E53" s="4" t="s">
        <v>50</v>
      </c>
      <c r="F53" s="9"/>
      <c r="G53" s="9"/>
      <c r="H53" s="9"/>
      <c r="I53" s="9"/>
    </row>
    <row r="54" spans="2:9" x14ac:dyDescent="0.25">
      <c r="C54" s="3">
        <v>6</v>
      </c>
      <c r="E54" s="4" t="s">
        <v>34</v>
      </c>
      <c r="F54" s="9"/>
      <c r="G54" s="9"/>
      <c r="H54" s="9"/>
      <c r="I54" s="9"/>
    </row>
    <row r="55" spans="2:9" x14ac:dyDescent="0.25">
      <c r="C55" s="3">
        <v>7</v>
      </c>
      <c r="E55" s="4" t="s">
        <v>32</v>
      </c>
      <c r="F55" s="9"/>
      <c r="G55" s="9"/>
      <c r="H55" s="9"/>
      <c r="I55" s="9"/>
    </row>
    <row r="56" spans="2:9" x14ac:dyDescent="0.25">
      <c r="C56" s="3">
        <v>8</v>
      </c>
      <c r="E56" s="4" t="s">
        <v>33</v>
      </c>
      <c r="F56" s="9"/>
      <c r="G56" s="9"/>
      <c r="H56" s="9"/>
      <c r="I56" s="9"/>
    </row>
    <row r="57" spans="2:9" x14ac:dyDescent="0.25">
      <c r="C57" s="3">
        <v>9</v>
      </c>
      <c r="E57" s="4" t="s">
        <v>51</v>
      </c>
      <c r="F57" s="9"/>
      <c r="G57" s="9"/>
      <c r="H57" s="9"/>
      <c r="I57" s="9"/>
    </row>
    <row r="58" spans="2:9" x14ac:dyDescent="0.25">
      <c r="C58" s="3">
        <v>10</v>
      </c>
      <c r="E58" s="4" t="s">
        <v>52</v>
      </c>
      <c r="F58" s="9"/>
      <c r="G58" s="9"/>
      <c r="H58" s="9"/>
      <c r="I58" s="9"/>
    </row>
    <row r="59" spans="2:9" x14ac:dyDescent="0.25">
      <c r="C59" s="3">
        <v>11</v>
      </c>
      <c r="E59" s="4" t="s">
        <v>53</v>
      </c>
      <c r="F59" s="9"/>
      <c r="G59" s="9"/>
      <c r="H59" s="9"/>
      <c r="I59" s="9"/>
    </row>
    <row r="60" spans="2:9" x14ac:dyDescent="0.25">
      <c r="C60" s="3">
        <v>12</v>
      </c>
      <c r="E60" s="4" t="s">
        <v>31</v>
      </c>
      <c r="F60" s="9"/>
      <c r="G60" s="9">
        <v>1600</v>
      </c>
      <c r="H60" s="9"/>
      <c r="I60" s="9">
        <v>0</v>
      </c>
    </row>
    <row r="61" spans="2:9" x14ac:dyDescent="0.25">
      <c r="D61" s="3" t="s">
        <v>22</v>
      </c>
      <c r="E61" s="4" t="s">
        <v>162</v>
      </c>
      <c r="F61" s="9">
        <v>184</v>
      </c>
      <c r="G61" s="9"/>
      <c r="H61" s="9">
        <v>184</v>
      </c>
      <c r="I61" s="9"/>
    </row>
    <row r="62" spans="2:9" x14ac:dyDescent="0.25">
      <c r="E62" s="21" t="s">
        <v>13</v>
      </c>
      <c r="F62" s="10"/>
      <c r="G62" s="10">
        <f>SUM(G48:G61)</f>
        <v>82870</v>
      </c>
      <c r="H62" s="10"/>
      <c r="I62" s="10">
        <f>SUM(I48:I61)</f>
        <v>83082</v>
      </c>
    </row>
    <row r="63" spans="2:9" ht="24" x14ac:dyDescent="0.25">
      <c r="B63" s="3" t="s">
        <v>20</v>
      </c>
      <c r="E63" s="20" t="s">
        <v>54</v>
      </c>
      <c r="F63" s="9"/>
      <c r="G63" s="9"/>
      <c r="H63" s="9"/>
      <c r="I63" s="9"/>
    </row>
    <row r="64" spans="2:9" x14ac:dyDescent="0.25">
      <c r="C64" s="3">
        <v>1</v>
      </c>
      <c r="E64" s="4" t="s">
        <v>55</v>
      </c>
      <c r="F64" s="9"/>
      <c r="G64" s="9"/>
      <c r="H64" s="9"/>
      <c r="I64" s="9"/>
    </row>
    <row r="65" spans="1:9" x14ac:dyDescent="0.25">
      <c r="C65" s="3">
        <v>2</v>
      </c>
      <c r="E65" s="4" t="s">
        <v>56</v>
      </c>
      <c r="F65" s="9"/>
      <c r="G65" s="9"/>
      <c r="H65" s="9"/>
      <c r="I65" s="9"/>
    </row>
    <row r="66" spans="1:9" x14ac:dyDescent="0.25">
      <c r="C66" s="3">
        <v>3</v>
      </c>
      <c r="E66" s="4" t="s">
        <v>35</v>
      </c>
      <c r="F66" s="9"/>
      <c r="G66" s="9">
        <v>50160</v>
      </c>
      <c r="H66" s="9"/>
      <c r="I66" s="9">
        <v>50160</v>
      </c>
    </row>
    <row r="67" spans="1:9" x14ac:dyDescent="0.25">
      <c r="E67" s="4" t="s">
        <v>13</v>
      </c>
      <c r="F67" s="9"/>
      <c r="G67" s="9"/>
      <c r="H67" s="9"/>
      <c r="I67" s="9"/>
    </row>
    <row r="68" spans="1:9" x14ac:dyDescent="0.25">
      <c r="B68" s="3" t="s">
        <v>57</v>
      </c>
      <c r="E68" s="4" t="s">
        <v>58</v>
      </c>
      <c r="F68" s="9"/>
      <c r="G68" s="9"/>
      <c r="H68" s="9"/>
      <c r="I68" s="9"/>
    </row>
    <row r="69" spans="1:9" x14ac:dyDescent="0.25">
      <c r="C69" s="3">
        <v>1</v>
      </c>
      <c r="E69" s="4" t="s">
        <v>59</v>
      </c>
      <c r="F69" s="9"/>
      <c r="G69" s="9">
        <f>SUM(F70:F73)</f>
        <v>246212.28</v>
      </c>
      <c r="H69" s="9"/>
      <c r="I69" s="9">
        <f>SUM(H70:H73)</f>
        <v>201573.47</v>
      </c>
    </row>
    <row r="70" spans="1:9" x14ac:dyDescent="0.25">
      <c r="D70" s="3" t="s">
        <v>22</v>
      </c>
      <c r="E70" s="4" t="s">
        <v>153</v>
      </c>
      <c r="F70" s="9">
        <v>42267.5</v>
      </c>
      <c r="G70" s="9"/>
      <c r="H70" s="9">
        <v>38493.599999999999</v>
      </c>
      <c r="I70" s="9"/>
    </row>
    <row r="71" spans="1:9" x14ac:dyDescent="0.25">
      <c r="D71" s="3" t="s">
        <v>23</v>
      </c>
      <c r="E71" s="4" t="s">
        <v>154</v>
      </c>
      <c r="F71" s="9">
        <v>196633.29</v>
      </c>
      <c r="G71" s="9"/>
      <c r="H71" s="9">
        <v>155007</v>
      </c>
      <c r="I71" s="9"/>
    </row>
    <row r="72" spans="1:9" x14ac:dyDescent="0.25">
      <c r="D72" s="3" t="s">
        <v>24</v>
      </c>
      <c r="E72" s="4" t="s">
        <v>155</v>
      </c>
      <c r="F72" s="9">
        <v>1139.58</v>
      </c>
      <c r="G72" s="9"/>
      <c r="H72" s="9">
        <v>1089.4100000000001</v>
      </c>
      <c r="I72" s="9"/>
    </row>
    <row r="73" spans="1:9" x14ac:dyDescent="0.25">
      <c r="D73" s="3" t="s">
        <v>30</v>
      </c>
      <c r="E73" s="4" t="s">
        <v>156</v>
      </c>
      <c r="F73" s="9">
        <v>6171.91</v>
      </c>
      <c r="G73" s="9"/>
      <c r="H73" s="9">
        <v>6983.46</v>
      </c>
      <c r="I73" s="9"/>
    </row>
    <row r="74" spans="1:9" x14ac:dyDescent="0.25">
      <c r="C74" s="3">
        <v>2</v>
      </c>
      <c r="E74" s="4" t="s">
        <v>60</v>
      </c>
      <c r="F74" s="9"/>
      <c r="G74" s="9"/>
      <c r="H74" s="9"/>
      <c r="I74" s="9"/>
    </row>
    <row r="75" spans="1:9" x14ac:dyDescent="0.25">
      <c r="C75" s="3">
        <v>3</v>
      </c>
      <c r="E75" s="4" t="s">
        <v>61</v>
      </c>
      <c r="F75" s="9"/>
      <c r="G75" s="9">
        <f>SUM(F76:F77)</f>
        <v>1325.79</v>
      </c>
      <c r="H75" s="9"/>
      <c r="I75" s="9">
        <f>SUM(H76:H77)</f>
        <v>871.04</v>
      </c>
    </row>
    <row r="76" spans="1:9" x14ac:dyDescent="0.25">
      <c r="D76" s="3" t="s">
        <v>22</v>
      </c>
      <c r="E76" s="4" t="s">
        <v>151</v>
      </c>
      <c r="F76" s="9">
        <v>958.31</v>
      </c>
      <c r="G76" s="9"/>
      <c r="H76" s="9">
        <v>367.21</v>
      </c>
      <c r="I76" s="9"/>
    </row>
    <row r="77" spans="1:9" x14ac:dyDescent="0.25">
      <c r="D77" s="3" t="s">
        <v>23</v>
      </c>
      <c r="E77" s="4" t="s">
        <v>152</v>
      </c>
      <c r="F77" s="9">
        <v>367.48</v>
      </c>
      <c r="G77" s="9"/>
      <c r="H77" s="9">
        <v>503.83</v>
      </c>
      <c r="I77" s="9"/>
    </row>
    <row r="78" spans="1:9" x14ac:dyDescent="0.25">
      <c r="E78" s="21" t="s">
        <v>13</v>
      </c>
      <c r="F78" s="10"/>
      <c r="G78" s="10">
        <f>SUM(G64:G77)</f>
        <v>297698.07</v>
      </c>
      <c r="H78" s="10"/>
      <c r="I78" s="10">
        <f>SUM(I64:I77)</f>
        <v>252604.51</v>
      </c>
    </row>
    <row r="79" spans="1:9" x14ac:dyDescent="0.25">
      <c r="E79" s="21" t="s">
        <v>62</v>
      </c>
      <c r="F79" s="10"/>
      <c r="G79" s="10">
        <f>+G46+G62+G78</f>
        <v>380568.07</v>
      </c>
      <c r="H79" s="10"/>
      <c r="I79" s="10"/>
    </row>
    <row r="80" spans="1:9" x14ac:dyDescent="0.25">
      <c r="A80" s="3" t="s">
        <v>63</v>
      </c>
      <c r="E80" s="19" t="s">
        <v>93</v>
      </c>
      <c r="F80" s="9"/>
      <c r="G80" s="9"/>
      <c r="H80" s="9"/>
      <c r="I80" s="9"/>
    </row>
    <row r="81" spans="1:9" ht="12.75" thickBot="1" x14ac:dyDescent="0.3">
      <c r="F81" s="9"/>
      <c r="G81" s="9"/>
      <c r="H81" s="9"/>
      <c r="I81" s="9"/>
    </row>
    <row r="82" spans="1:9" ht="12.75" thickBot="1" x14ac:dyDescent="0.3">
      <c r="E82" s="14" t="s">
        <v>169</v>
      </c>
      <c r="F82" s="15"/>
      <c r="G82" s="15">
        <f>+G12+G25+G37+G46+G62+G78</f>
        <v>382208.87</v>
      </c>
      <c r="H82" s="15"/>
      <c r="I82" s="15">
        <f>+I12+I25+I37+I46+I62+I78</f>
        <v>349445.21</v>
      </c>
    </row>
    <row r="83" spans="1:9" ht="16.5" thickTop="1" thickBot="1" x14ac:dyDescent="0.3">
      <c r="A83" s="17"/>
      <c r="B83" s="17"/>
      <c r="C83" s="17"/>
      <c r="D83" s="17"/>
      <c r="E83" s="18" t="s">
        <v>95</v>
      </c>
      <c r="F83" s="38">
        <v>2023</v>
      </c>
      <c r="G83" s="38"/>
      <c r="H83" s="38">
        <v>2024</v>
      </c>
      <c r="I83" s="38"/>
    </row>
    <row r="84" spans="1:9" x14ac:dyDescent="0.25">
      <c r="A84" s="11" t="s">
        <v>0</v>
      </c>
      <c r="B84" s="11"/>
      <c r="C84" s="11"/>
      <c r="D84" s="11"/>
      <c r="E84" s="12" t="s">
        <v>64</v>
      </c>
      <c r="F84" s="13"/>
      <c r="G84" s="13"/>
      <c r="H84" s="13"/>
      <c r="I84" s="13"/>
    </row>
    <row r="85" spans="1:9" x14ac:dyDescent="0.25">
      <c r="B85" s="3" t="s">
        <v>5</v>
      </c>
      <c r="E85" s="4" t="s">
        <v>65</v>
      </c>
      <c r="F85" s="9"/>
      <c r="G85" s="9">
        <f>+F86+F87</f>
        <v>92891.79</v>
      </c>
      <c r="H85" s="9"/>
      <c r="I85" s="9">
        <f>+H86+H87</f>
        <v>93856.79</v>
      </c>
    </row>
    <row r="86" spans="1:9" x14ac:dyDescent="0.25">
      <c r="D86" s="3" t="s">
        <v>22</v>
      </c>
      <c r="E86" s="4" t="s">
        <v>65</v>
      </c>
      <c r="F86" s="9">
        <v>83462.789999999994</v>
      </c>
      <c r="G86" s="9"/>
      <c r="H86" s="9">
        <v>83462.789999999994</v>
      </c>
      <c r="I86" s="9"/>
    </row>
    <row r="87" spans="1:9" x14ac:dyDescent="0.25">
      <c r="D87" s="3" t="s">
        <v>23</v>
      </c>
      <c r="E87" s="4" t="s">
        <v>165</v>
      </c>
      <c r="F87" s="9">
        <v>9429</v>
      </c>
      <c r="G87" s="9"/>
      <c r="H87" s="9">
        <v>10394</v>
      </c>
      <c r="I87" s="9"/>
    </row>
    <row r="88" spans="1:9" x14ac:dyDescent="0.25">
      <c r="B88" s="3" t="s">
        <v>14</v>
      </c>
      <c r="E88" s="4" t="s">
        <v>66</v>
      </c>
      <c r="F88" s="9"/>
      <c r="G88" s="9"/>
      <c r="H88" s="9"/>
      <c r="I88" s="9"/>
    </row>
    <row r="89" spans="1:9" x14ac:dyDescent="0.25">
      <c r="C89" s="3">
        <v>1</v>
      </c>
      <c r="E89" s="4" t="s">
        <v>67</v>
      </c>
      <c r="F89" s="9"/>
      <c r="G89" s="9"/>
      <c r="H89" s="9"/>
      <c r="I89" s="9"/>
    </row>
    <row r="90" spans="1:9" x14ac:dyDescent="0.25">
      <c r="C90" s="3">
        <v>2</v>
      </c>
      <c r="E90" s="4" t="s">
        <v>68</v>
      </c>
      <c r="F90" s="9"/>
      <c r="G90" s="9"/>
      <c r="H90" s="9"/>
      <c r="I90" s="9"/>
    </row>
    <row r="91" spans="1:9" x14ac:dyDescent="0.25">
      <c r="C91" s="3">
        <v>3</v>
      </c>
      <c r="E91" s="20" t="s">
        <v>69</v>
      </c>
      <c r="F91" s="9"/>
      <c r="G91" s="9"/>
      <c r="H91" s="9"/>
      <c r="I91" s="9"/>
    </row>
    <row r="92" spans="1:9" x14ac:dyDescent="0.25">
      <c r="B92" s="3" t="s">
        <v>20</v>
      </c>
      <c r="E92" s="4" t="s">
        <v>70</v>
      </c>
      <c r="F92" s="9"/>
      <c r="G92" s="9"/>
      <c r="H92" s="9"/>
      <c r="I92" s="9"/>
    </row>
    <row r="93" spans="1:9" x14ac:dyDescent="0.25">
      <c r="C93" s="3">
        <v>1</v>
      </c>
      <c r="E93" s="4" t="s">
        <v>71</v>
      </c>
      <c r="F93" s="9"/>
      <c r="G93" s="9">
        <v>60344.15</v>
      </c>
      <c r="H93" s="9"/>
      <c r="I93" s="9">
        <v>58457.88</v>
      </c>
    </row>
    <row r="94" spans="1:9" x14ac:dyDescent="0.25">
      <c r="C94" s="3">
        <v>2</v>
      </c>
      <c r="E94" s="4" t="s">
        <v>72</v>
      </c>
      <c r="F94" s="9"/>
      <c r="G94" s="9"/>
      <c r="H94" s="9"/>
      <c r="I94" s="9"/>
    </row>
    <row r="95" spans="1:9" x14ac:dyDescent="0.25">
      <c r="B95" s="3" t="s">
        <v>57</v>
      </c>
      <c r="E95" s="4" t="s">
        <v>73</v>
      </c>
      <c r="F95" s="9"/>
      <c r="G95" s="9">
        <v>-1886.27</v>
      </c>
      <c r="H95" s="9"/>
      <c r="I95" s="9">
        <v>18350.09</v>
      </c>
    </row>
    <row r="96" spans="1:9" x14ac:dyDescent="0.25">
      <c r="E96" s="21" t="s">
        <v>13</v>
      </c>
      <c r="F96" s="10"/>
      <c r="G96" s="10">
        <f>SUM(G85:G95)</f>
        <v>151349.67000000001</v>
      </c>
      <c r="H96" s="10"/>
      <c r="I96" s="10">
        <f>SUM(I85:I95)</f>
        <v>170664.75999999998</v>
      </c>
    </row>
    <row r="97" spans="1:9" x14ac:dyDescent="0.25">
      <c r="A97" s="3" t="s">
        <v>1</v>
      </c>
      <c r="E97" s="19" t="s">
        <v>74</v>
      </c>
      <c r="F97" s="9"/>
      <c r="G97" s="9"/>
      <c r="H97" s="9"/>
      <c r="I97" s="9"/>
    </row>
    <row r="98" spans="1:9" x14ac:dyDescent="0.25">
      <c r="B98" s="3">
        <v>1</v>
      </c>
      <c r="E98" s="4" t="s">
        <v>76</v>
      </c>
      <c r="F98" s="9"/>
      <c r="G98" s="9"/>
      <c r="H98" s="9"/>
      <c r="I98" s="9"/>
    </row>
    <row r="99" spans="1:9" x14ac:dyDescent="0.25">
      <c r="B99" s="3">
        <v>2</v>
      </c>
      <c r="E99" s="4" t="s">
        <v>77</v>
      </c>
      <c r="F99" s="9"/>
      <c r="G99" s="9"/>
      <c r="H99" s="9"/>
      <c r="I99" s="9"/>
    </row>
    <row r="100" spans="1:9" x14ac:dyDescent="0.25">
      <c r="B100" s="3">
        <v>3</v>
      </c>
      <c r="E100" s="4" t="s">
        <v>75</v>
      </c>
      <c r="F100" s="9"/>
      <c r="G100" s="9">
        <f>+F101+F102</f>
        <v>54100</v>
      </c>
      <c r="H100" s="9"/>
      <c r="I100" s="9">
        <f>+H101+H102</f>
        <v>54100</v>
      </c>
    </row>
    <row r="101" spans="1:9" x14ac:dyDescent="0.25">
      <c r="D101" s="3" t="s">
        <v>22</v>
      </c>
      <c r="E101" s="8" t="s">
        <v>163</v>
      </c>
      <c r="F101" s="9">
        <v>29100</v>
      </c>
      <c r="G101" s="9"/>
      <c r="H101" s="9">
        <v>29100</v>
      </c>
      <c r="I101" s="9"/>
    </row>
    <row r="102" spans="1:9" x14ac:dyDescent="0.25">
      <c r="D102" s="3" t="s">
        <v>23</v>
      </c>
      <c r="E102" s="8" t="s">
        <v>164</v>
      </c>
      <c r="F102" s="9">
        <v>25000</v>
      </c>
      <c r="G102" s="9"/>
      <c r="H102" s="9">
        <v>25000</v>
      </c>
      <c r="I102" s="9"/>
    </row>
    <row r="103" spans="1:9" x14ac:dyDescent="0.25">
      <c r="E103" s="21" t="s">
        <v>13</v>
      </c>
      <c r="F103" s="10"/>
      <c r="G103" s="10">
        <f>SUM(G98:G102)</f>
        <v>54100</v>
      </c>
      <c r="H103" s="10"/>
      <c r="I103" s="10">
        <f>SUM(I98:I102)</f>
        <v>54100</v>
      </c>
    </row>
    <row r="104" spans="1:9" x14ac:dyDescent="0.25">
      <c r="A104" s="3" t="s">
        <v>37</v>
      </c>
      <c r="E104" s="19" t="s">
        <v>78</v>
      </c>
      <c r="F104" s="9"/>
      <c r="G104" s="9">
        <v>96593.9</v>
      </c>
      <c r="H104" s="9"/>
      <c r="I104" s="9">
        <v>29559.63</v>
      </c>
    </row>
    <row r="105" spans="1:9" x14ac:dyDescent="0.25">
      <c r="E105" s="21" t="s">
        <v>13</v>
      </c>
      <c r="F105" s="10"/>
      <c r="G105" s="10">
        <f>SUM(G104)</f>
        <v>96593.9</v>
      </c>
      <c r="H105" s="10"/>
      <c r="I105" s="10">
        <f>SUM(I104)</f>
        <v>29559.63</v>
      </c>
    </row>
    <row r="106" spans="1:9" ht="36" x14ac:dyDescent="0.25">
      <c r="A106" s="3" t="s">
        <v>63</v>
      </c>
      <c r="E106" s="22" t="s">
        <v>79</v>
      </c>
      <c r="F106" s="9"/>
      <c r="G106" s="9"/>
      <c r="H106" s="9"/>
      <c r="I106" s="9"/>
    </row>
    <row r="107" spans="1:9" x14ac:dyDescent="0.25">
      <c r="B107" s="3">
        <v>1</v>
      </c>
      <c r="E107" s="4" t="s">
        <v>80</v>
      </c>
      <c r="F107" s="9"/>
      <c r="G107" s="9"/>
      <c r="H107" s="9"/>
      <c r="I107" s="9"/>
    </row>
    <row r="108" spans="1:9" x14ac:dyDescent="0.25">
      <c r="B108" s="3">
        <v>2</v>
      </c>
      <c r="E108" s="4" t="s">
        <v>81</v>
      </c>
      <c r="F108" s="9"/>
      <c r="G108" s="9"/>
      <c r="H108" s="9"/>
      <c r="I108" s="9"/>
    </row>
    <row r="109" spans="1:9" x14ac:dyDescent="0.25">
      <c r="B109" s="3">
        <v>3</v>
      </c>
      <c r="E109" s="4" t="s">
        <v>82</v>
      </c>
      <c r="F109" s="9"/>
      <c r="G109" s="9"/>
      <c r="H109" s="9"/>
      <c r="I109" s="9"/>
    </row>
    <row r="110" spans="1:9" x14ac:dyDescent="0.25">
      <c r="B110" s="3">
        <v>4</v>
      </c>
      <c r="E110" s="4" t="s">
        <v>83</v>
      </c>
      <c r="F110" s="9"/>
      <c r="G110" s="9"/>
      <c r="H110" s="9"/>
      <c r="I110" s="9"/>
    </row>
    <row r="111" spans="1:9" x14ac:dyDescent="0.25">
      <c r="B111" s="3">
        <v>5</v>
      </c>
      <c r="E111" s="4" t="s">
        <v>84</v>
      </c>
      <c r="F111" s="9"/>
      <c r="G111" s="9">
        <f>+F112</f>
        <v>50330</v>
      </c>
      <c r="H111" s="9"/>
      <c r="I111" s="9">
        <f>+H112</f>
        <v>39820</v>
      </c>
    </row>
    <row r="112" spans="1:9" x14ac:dyDescent="0.25">
      <c r="D112" s="3" t="s">
        <v>22</v>
      </c>
      <c r="E112" s="4" t="s">
        <v>167</v>
      </c>
      <c r="F112" s="9">
        <v>50330</v>
      </c>
      <c r="G112" s="9"/>
      <c r="H112" s="9">
        <v>39820</v>
      </c>
      <c r="I112" s="9"/>
    </row>
    <row r="113" spans="1:9" x14ac:dyDescent="0.25">
      <c r="B113" s="3">
        <v>6</v>
      </c>
      <c r="E113" s="4" t="s">
        <v>44</v>
      </c>
      <c r="F113" s="9"/>
      <c r="G113" s="9"/>
      <c r="H113" s="9"/>
      <c r="I113" s="9"/>
    </row>
    <row r="114" spans="1:9" x14ac:dyDescent="0.25">
      <c r="B114" s="3">
        <v>7</v>
      </c>
      <c r="E114" s="4" t="s">
        <v>85</v>
      </c>
      <c r="F114" s="9"/>
      <c r="G114" s="9">
        <f>+F115+F116</f>
        <v>12991.16</v>
      </c>
      <c r="H114" s="9"/>
      <c r="I114" s="9">
        <f>+H115+H116</f>
        <v>27194.400000000001</v>
      </c>
    </row>
    <row r="115" spans="1:9" x14ac:dyDescent="0.25">
      <c r="D115" s="3" t="s">
        <v>22</v>
      </c>
      <c r="E115" s="4" t="s">
        <v>85</v>
      </c>
      <c r="F115" s="9"/>
      <c r="G115" s="9"/>
      <c r="H115" s="9"/>
      <c r="I115" s="9"/>
    </row>
    <row r="116" spans="1:9" x14ac:dyDescent="0.25">
      <c r="D116" s="3" t="s">
        <v>23</v>
      </c>
      <c r="E116" s="4" t="s">
        <v>166</v>
      </c>
      <c r="F116" s="9">
        <v>12991.16</v>
      </c>
      <c r="G116" s="9"/>
      <c r="H116" s="9">
        <v>27194.400000000001</v>
      </c>
      <c r="I116" s="9"/>
    </row>
    <row r="117" spans="1:9" x14ac:dyDescent="0.25">
      <c r="B117" s="3">
        <v>8</v>
      </c>
      <c r="E117" s="4" t="s">
        <v>86</v>
      </c>
      <c r="F117" s="9"/>
      <c r="G117" s="9"/>
      <c r="H117" s="9"/>
      <c r="I117" s="9"/>
    </row>
    <row r="118" spans="1:9" x14ac:dyDescent="0.25">
      <c r="B118" s="3">
        <v>9</v>
      </c>
      <c r="E118" s="4" t="s">
        <v>87</v>
      </c>
      <c r="F118" s="9"/>
      <c r="G118" s="9">
        <v>2047.13</v>
      </c>
      <c r="H118" s="9"/>
      <c r="I118" s="9">
        <v>3853.08</v>
      </c>
    </row>
    <row r="119" spans="1:9" x14ac:dyDescent="0.25">
      <c r="B119" s="3">
        <v>10</v>
      </c>
      <c r="E119" s="4" t="s">
        <v>88</v>
      </c>
      <c r="F119" s="9"/>
      <c r="G119" s="9">
        <v>3935</v>
      </c>
      <c r="H119" s="9"/>
      <c r="I119" s="9">
        <v>5786</v>
      </c>
    </row>
    <row r="120" spans="1:9" x14ac:dyDescent="0.25">
      <c r="B120" s="3">
        <v>11</v>
      </c>
      <c r="E120" s="4" t="s">
        <v>89</v>
      </c>
      <c r="F120" s="9"/>
      <c r="G120" s="9">
        <v>10462.01</v>
      </c>
      <c r="H120" s="9"/>
      <c r="I120" s="9">
        <v>18467.34</v>
      </c>
    </row>
    <row r="121" spans="1:9" x14ac:dyDescent="0.25">
      <c r="B121" s="3">
        <v>12</v>
      </c>
      <c r="E121" s="4" t="s">
        <v>90</v>
      </c>
      <c r="F121" s="9"/>
      <c r="G121" s="9">
        <v>400</v>
      </c>
      <c r="H121" s="9"/>
      <c r="I121" s="9"/>
    </row>
    <row r="122" spans="1:9" x14ac:dyDescent="0.25">
      <c r="E122" s="21" t="s">
        <v>13</v>
      </c>
      <c r="F122" s="10"/>
      <c r="G122" s="10">
        <f>SUM(G107:G121)</f>
        <v>80165.3</v>
      </c>
      <c r="H122" s="10"/>
      <c r="I122" s="10">
        <f>SUM(I107:I121)</f>
        <v>95120.819999999992</v>
      </c>
    </row>
    <row r="123" spans="1:9" x14ac:dyDescent="0.25">
      <c r="A123" s="3" t="s">
        <v>91</v>
      </c>
      <c r="E123" s="19" t="s">
        <v>92</v>
      </c>
      <c r="F123" s="9"/>
      <c r="G123" s="9"/>
      <c r="H123" s="9"/>
      <c r="I123" s="9"/>
    </row>
    <row r="124" spans="1:9" ht="12.75" thickBot="1" x14ac:dyDescent="0.3"/>
    <row r="125" spans="1:9" ht="12.75" thickBot="1" x14ac:dyDescent="0.3">
      <c r="A125" s="16"/>
      <c r="B125" s="16"/>
      <c r="C125" s="16"/>
      <c r="D125" s="16"/>
      <c r="E125" s="14" t="s">
        <v>168</v>
      </c>
      <c r="F125" s="15"/>
      <c r="G125" s="15">
        <f>+G122+G105+G103+G96</f>
        <v>382208.87</v>
      </c>
      <c r="H125" s="15"/>
      <c r="I125" s="15">
        <f>+I122+I105+I103+I96</f>
        <v>349445.20999999996</v>
      </c>
    </row>
    <row r="126" spans="1:9" ht="12.75" thickTop="1" x14ac:dyDescent="0.25"/>
  </sheetData>
  <mergeCells count="4">
    <mergeCell ref="F1:G1"/>
    <mergeCell ref="H1:I1"/>
    <mergeCell ref="F83:G83"/>
    <mergeCell ref="H83:I83"/>
  </mergeCells>
  <pageMargins left="0.31496062992125984" right="0.31496062992125984" top="0.6692913385826772" bottom="0.19685039370078741" header="0.31496062992125984" footer="0.11811023622047245"/>
  <pageSetup paperSize="9" fitToHeight="0" orientation="portrait" r:id="rId1"/>
  <headerFooter>
    <oddHeader>&amp;L&amp;"-,Grassetto"STATO PATRIMONIALE 202&amp;R&amp;10CENTRO AIUTO ALLA VITA DI BIELLA ODV
Via Don Minzoni n.2/B - 13900 Biella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330B-ABE5-4EE1-8FAE-A20C3E5D0D96}">
  <sheetPr>
    <pageSetUpPr fitToPage="1"/>
  </sheetPr>
  <dimension ref="A1:I126"/>
  <sheetViews>
    <sheetView topLeftCell="A100" workbookViewId="0">
      <selection activeCell="A124" sqref="A124:XFD124"/>
    </sheetView>
  </sheetViews>
  <sheetFormatPr defaultColWidth="9.140625" defaultRowHeight="12" x14ac:dyDescent="0.25"/>
  <cols>
    <col min="1" max="1" width="2" style="3" bestFit="1" customWidth="1"/>
    <col min="2" max="2" width="2.28515625" style="3" bestFit="1" customWidth="1"/>
    <col min="3" max="3" width="2.7109375" style="3" bestFit="1" customWidth="1"/>
    <col min="4" max="4" width="1.85546875" style="3" bestFit="1" customWidth="1"/>
    <col min="5" max="5" width="47.140625" style="4" bestFit="1" customWidth="1"/>
    <col min="6" max="9" width="9.140625" style="5"/>
    <col min="10" max="16384" width="9.140625" style="4"/>
  </cols>
  <sheetData>
    <row r="1" spans="1:9" ht="15" x14ac:dyDescent="0.25">
      <c r="A1" s="17"/>
      <c r="B1" s="17"/>
      <c r="C1" s="17"/>
      <c r="D1" s="17"/>
      <c r="E1" s="18" t="s">
        <v>94</v>
      </c>
      <c r="F1" s="38">
        <v>2023</v>
      </c>
      <c r="G1" s="38"/>
      <c r="H1" s="38">
        <v>2024</v>
      </c>
      <c r="I1" s="38"/>
    </row>
    <row r="2" spans="1:9" hidden="1" x14ac:dyDescent="0.25">
      <c r="A2" s="11" t="s">
        <v>0</v>
      </c>
      <c r="B2" s="11"/>
      <c r="C2" s="11"/>
      <c r="D2" s="11"/>
      <c r="E2" s="12" t="s">
        <v>4</v>
      </c>
      <c r="F2" s="13"/>
      <c r="G2" s="13"/>
      <c r="H2" s="13"/>
      <c r="I2" s="13"/>
    </row>
    <row r="3" spans="1:9" x14ac:dyDescent="0.25">
      <c r="A3" s="3" t="s">
        <v>1</v>
      </c>
      <c r="E3" s="19" t="s">
        <v>3</v>
      </c>
      <c r="F3" s="9"/>
      <c r="G3" s="9"/>
      <c r="H3" s="9"/>
      <c r="I3" s="9"/>
    </row>
    <row r="4" spans="1:9" hidden="1" x14ac:dyDescent="0.25">
      <c r="B4" s="3" t="s">
        <v>5</v>
      </c>
      <c r="E4" s="4" t="s">
        <v>2</v>
      </c>
      <c r="F4" s="9"/>
      <c r="G4" s="9"/>
      <c r="H4" s="9"/>
      <c r="I4" s="9"/>
    </row>
    <row r="5" spans="1:9" hidden="1" x14ac:dyDescent="0.25">
      <c r="C5" s="3">
        <v>1</v>
      </c>
      <c r="E5" s="4" t="s">
        <v>6</v>
      </c>
      <c r="F5" s="9"/>
      <c r="G5" s="9"/>
      <c r="H5" s="9"/>
      <c r="I5" s="9"/>
    </row>
    <row r="6" spans="1:9" hidden="1" x14ac:dyDescent="0.25">
      <c r="C6" s="3">
        <v>2</v>
      </c>
      <c r="E6" s="4" t="s">
        <v>7</v>
      </c>
      <c r="F6" s="9"/>
      <c r="G6" s="9"/>
      <c r="H6" s="9"/>
      <c r="I6" s="9"/>
    </row>
    <row r="7" spans="1:9" ht="24" hidden="1" x14ac:dyDescent="0.25">
      <c r="C7" s="3">
        <v>3</v>
      </c>
      <c r="E7" s="20" t="s">
        <v>8</v>
      </c>
      <c r="F7" s="9"/>
      <c r="G7" s="9"/>
      <c r="H7" s="9"/>
      <c r="I7" s="9"/>
    </row>
    <row r="8" spans="1:9" hidden="1" x14ac:dyDescent="0.25">
      <c r="C8" s="3">
        <v>4</v>
      </c>
      <c r="E8" s="4" t="s">
        <v>9</v>
      </c>
      <c r="F8" s="9"/>
      <c r="G8" s="9"/>
      <c r="H8" s="9"/>
      <c r="I8" s="9"/>
    </row>
    <row r="9" spans="1:9" hidden="1" x14ac:dyDescent="0.25">
      <c r="C9" s="3">
        <v>5</v>
      </c>
      <c r="E9" s="4" t="s">
        <v>10</v>
      </c>
      <c r="F9" s="9"/>
      <c r="G9" s="9"/>
      <c r="H9" s="9"/>
      <c r="I9" s="9"/>
    </row>
    <row r="10" spans="1:9" hidden="1" x14ac:dyDescent="0.25">
      <c r="C10" s="3">
        <v>6</v>
      </c>
      <c r="E10" s="4" t="s">
        <v>11</v>
      </c>
      <c r="F10" s="9"/>
      <c r="G10" s="9"/>
      <c r="H10" s="9"/>
      <c r="I10" s="9"/>
    </row>
    <row r="11" spans="1:9" hidden="1" x14ac:dyDescent="0.25">
      <c r="C11" s="3">
        <v>7</v>
      </c>
      <c r="E11" s="4" t="s">
        <v>12</v>
      </c>
      <c r="F11" s="9"/>
      <c r="G11" s="9"/>
      <c r="H11" s="9"/>
      <c r="I11" s="9"/>
    </row>
    <row r="12" spans="1:9" hidden="1" x14ac:dyDescent="0.25">
      <c r="E12" s="21" t="s">
        <v>13</v>
      </c>
      <c r="F12" s="10"/>
      <c r="G12" s="10">
        <f>SUM(G4:G11)</f>
        <v>0</v>
      </c>
      <c r="H12" s="10"/>
      <c r="I12" s="10">
        <f>SUM(I4:I11)</f>
        <v>0</v>
      </c>
    </row>
    <row r="13" spans="1:9" x14ac:dyDescent="0.25">
      <c r="B13" s="3" t="s">
        <v>14</v>
      </c>
      <c r="E13" s="4" t="s">
        <v>15</v>
      </c>
      <c r="F13" s="9"/>
      <c r="G13" s="9"/>
      <c r="H13" s="9"/>
      <c r="I13" s="9"/>
    </row>
    <row r="14" spans="1:9" hidden="1" x14ac:dyDescent="0.25">
      <c r="C14" s="3">
        <v>1</v>
      </c>
      <c r="E14" s="4" t="s">
        <v>16</v>
      </c>
      <c r="F14" s="9"/>
      <c r="G14" s="9"/>
      <c r="H14" s="9"/>
      <c r="I14" s="9"/>
    </row>
    <row r="15" spans="1:9" hidden="1" x14ac:dyDescent="0.25">
      <c r="C15" s="3">
        <v>2</v>
      </c>
      <c r="E15" s="4" t="s">
        <v>17</v>
      </c>
      <c r="F15" s="9"/>
      <c r="G15" s="9"/>
      <c r="H15" s="9"/>
      <c r="I15" s="9"/>
    </row>
    <row r="16" spans="1:9" x14ac:dyDescent="0.25">
      <c r="C16" s="3">
        <v>3</v>
      </c>
      <c r="E16" s="4" t="s">
        <v>18</v>
      </c>
      <c r="F16" s="9"/>
      <c r="G16" s="9">
        <f>+F17+F18</f>
        <v>98</v>
      </c>
      <c r="H16" s="9"/>
      <c r="I16" s="9">
        <f>+H17+H18</f>
        <v>0</v>
      </c>
    </row>
    <row r="17" spans="2:9" x14ac:dyDescent="0.25">
      <c r="D17" s="3" t="s">
        <v>22</v>
      </c>
      <c r="E17" s="4" t="s">
        <v>159</v>
      </c>
      <c r="F17" s="9">
        <v>2699</v>
      </c>
      <c r="G17" s="9"/>
      <c r="H17" s="9">
        <v>2699</v>
      </c>
      <c r="I17" s="9"/>
    </row>
    <row r="18" spans="2:9" x14ac:dyDescent="0.25">
      <c r="E18" s="4" t="s">
        <v>160</v>
      </c>
      <c r="F18" s="9">
        <v>-2601</v>
      </c>
      <c r="G18" s="9"/>
      <c r="H18" s="9">
        <v>-2699</v>
      </c>
      <c r="I18" s="9"/>
    </row>
    <row r="19" spans="2:9" x14ac:dyDescent="0.25">
      <c r="C19" s="3">
        <v>4</v>
      </c>
      <c r="E19" s="4" t="s">
        <v>19</v>
      </c>
      <c r="F19" s="9"/>
      <c r="G19" s="9">
        <f>+F20+F21+F22+F23</f>
        <v>1542.8000000000029</v>
      </c>
      <c r="H19" s="9"/>
      <c r="I19" s="9">
        <f>+H20+H21+H22+H23</f>
        <v>13758.700000000012</v>
      </c>
    </row>
    <row r="20" spans="2:9" x14ac:dyDescent="0.25">
      <c r="D20" s="3" t="s">
        <v>22</v>
      </c>
      <c r="E20" s="4" t="s">
        <v>157</v>
      </c>
      <c r="F20" s="9">
        <v>77512.960000000006</v>
      </c>
      <c r="G20" s="9"/>
      <c r="H20" s="9">
        <v>77512.960000000006</v>
      </c>
      <c r="I20" s="9"/>
    </row>
    <row r="21" spans="2:9" x14ac:dyDescent="0.25">
      <c r="E21" s="4" t="s">
        <v>158</v>
      </c>
      <c r="F21" s="9">
        <v>-75970.16</v>
      </c>
      <c r="G21" s="9"/>
      <c r="H21" s="9">
        <v>-76234.259999999995</v>
      </c>
      <c r="I21" s="9"/>
    </row>
    <row r="22" spans="2:9" x14ac:dyDescent="0.25">
      <c r="D22" s="3" t="s">
        <v>23</v>
      </c>
      <c r="E22" s="4" t="s">
        <v>228</v>
      </c>
      <c r="F22" s="9"/>
      <c r="G22" s="9"/>
      <c r="H22" s="9">
        <v>15600</v>
      </c>
      <c r="I22" s="9"/>
    </row>
    <row r="23" spans="2:9" x14ac:dyDescent="0.25">
      <c r="E23" s="4" t="s">
        <v>229</v>
      </c>
      <c r="F23" s="9"/>
      <c r="G23" s="9"/>
      <c r="H23" s="9">
        <v>-3120</v>
      </c>
      <c r="I23" s="9"/>
    </row>
    <row r="24" spans="2:9" hidden="1" x14ac:dyDescent="0.25">
      <c r="C24" s="3">
        <v>5</v>
      </c>
      <c r="E24" s="4" t="s">
        <v>11</v>
      </c>
      <c r="F24" s="9"/>
      <c r="G24" s="9"/>
      <c r="H24" s="9"/>
      <c r="I24" s="9"/>
    </row>
    <row r="25" spans="2:9" x14ac:dyDescent="0.25">
      <c r="E25" s="21" t="s">
        <v>13</v>
      </c>
      <c r="F25" s="10"/>
      <c r="G25" s="10">
        <f>SUM(G13:G24)</f>
        <v>1640.8000000000029</v>
      </c>
      <c r="H25" s="10"/>
      <c r="I25" s="10">
        <f>SUM(I13:I24)</f>
        <v>13758.700000000012</v>
      </c>
    </row>
    <row r="26" spans="2:9" ht="36" hidden="1" x14ac:dyDescent="0.25">
      <c r="B26" s="3" t="s">
        <v>20</v>
      </c>
      <c r="E26" s="20" t="s">
        <v>21</v>
      </c>
      <c r="F26" s="9"/>
      <c r="G26" s="9"/>
      <c r="H26" s="9"/>
      <c r="I26" s="9"/>
    </row>
    <row r="27" spans="2:9" hidden="1" x14ac:dyDescent="0.25">
      <c r="C27" s="3">
        <v>1</v>
      </c>
      <c r="E27" s="4" t="s">
        <v>28</v>
      </c>
      <c r="F27" s="10"/>
      <c r="G27" s="10"/>
      <c r="H27" s="10"/>
      <c r="I27" s="10"/>
    </row>
    <row r="28" spans="2:9" hidden="1" x14ac:dyDescent="0.25">
      <c r="D28" s="3" t="s">
        <v>22</v>
      </c>
      <c r="E28" s="4" t="s">
        <v>25</v>
      </c>
      <c r="F28" s="9"/>
      <c r="G28" s="9"/>
      <c r="H28" s="9"/>
      <c r="I28" s="9"/>
    </row>
    <row r="29" spans="2:9" hidden="1" x14ac:dyDescent="0.25">
      <c r="D29" s="3" t="s">
        <v>23</v>
      </c>
      <c r="E29" s="4" t="s">
        <v>26</v>
      </c>
      <c r="F29" s="9"/>
      <c r="G29" s="9"/>
      <c r="H29" s="9"/>
      <c r="I29" s="9"/>
    </row>
    <row r="30" spans="2:9" hidden="1" x14ac:dyDescent="0.25">
      <c r="D30" s="3" t="s">
        <v>24</v>
      </c>
      <c r="E30" s="4" t="s">
        <v>27</v>
      </c>
      <c r="F30" s="9"/>
      <c r="G30" s="9"/>
      <c r="H30" s="9"/>
      <c r="I30" s="9"/>
    </row>
    <row r="31" spans="2:9" hidden="1" x14ac:dyDescent="0.25">
      <c r="C31" s="3">
        <v>2</v>
      </c>
      <c r="E31" s="4" t="s">
        <v>29</v>
      </c>
      <c r="F31" s="9"/>
      <c r="G31" s="9"/>
      <c r="H31" s="9"/>
      <c r="I31" s="9"/>
    </row>
    <row r="32" spans="2:9" hidden="1" x14ac:dyDescent="0.25">
      <c r="D32" s="3" t="s">
        <v>22</v>
      </c>
      <c r="E32" s="4" t="s">
        <v>32</v>
      </c>
      <c r="F32" s="9"/>
      <c r="G32" s="9"/>
      <c r="H32" s="9"/>
      <c r="I32" s="9"/>
    </row>
    <row r="33" spans="1:9" hidden="1" x14ac:dyDescent="0.25">
      <c r="D33" s="3" t="s">
        <v>23</v>
      </c>
      <c r="E33" s="4" t="s">
        <v>33</v>
      </c>
      <c r="F33" s="9"/>
      <c r="G33" s="9"/>
      <c r="H33" s="9"/>
      <c r="I33" s="9"/>
    </row>
    <row r="34" spans="1:9" hidden="1" x14ac:dyDescent="0.25">
      <c r="D34" s="3" t="s">
        <v>24</v>
      </c>
      <c r="E34" s="4" t="s">
        <v>34</v>
      </c>
      <c r="F34" s="9"/>
      <c r="G34" s="9"/>
      <c r="H34" s="9"/>
      <c r="I34" s="9"/>
    </row>
    <row r="35" spans="1:9" hidden="1" x14ac:dyDescent="0.25">
      <c r="D35" s="3" t="s">
        <v>30</v>
      </c>
      <c r="E35" s="4" t="s">
        <v>31</v>
      </c>
      <c r="F35" s="9"/>
      <c r="G35" s="9"/>
      <c r="H35" s="9"/>
      <c r="I35" s="9"/>
    </row>
    <row r="36" spans="1:9" hidden="1" x14ac:dyDescent="0.25">
      <c r="C36" s="3">
        <v>3</v>
      </c>
      <c r="E36" s="4" t="s">
        <v>35</v>
      </c>
      <c r="F36" s="9"/>
      <c r="G36" s="9"/>
      <c r="H36" s="9"/>
      <c r="I36" s="9"/>
    </row>
    <row r="37" spans="1:9" hidden="1" x14ac:dyDescent="0.25">
      <c r="E37" s="21" t="s">
        <v>13</v>
      </c>
      <c r="F37" s="10"/>
      <c r="G37" s="10">
        <f>SUM(G28:G36)</f>
        <v>0</v>
      </c>
      <c r="H37" s="10"/>
      <c r="I37" s="10">
        <f>SUM(I28:I36)</f>
        <v>0</v>
      </c>
    </row>
    <row r="38" spans="1:9" x14ac:dyDescent="0.25">
      <c r="E38" s="4" t="s">
        <v>36</v>
      </c>
      <c r="F38" s="9"/>
      <c r="G38" s="9">
        <f>G25</f>
        <v>1640.8000000000029</v>
      </c>
      <c r="H38" s="9"/>
      <c r="I38" s="9">
        <f>I25</f>
        <v>13758.700000000012</v>
      </c>
    </row>
    <row r="39" spans="1:9" x14ac:dyDescent="0.25">
      <c r="A39" s="3" t="s">
        <v>37</v>
      </c>
      <c r="E39" s="19" t="s">
        <v>38</v>
      </c>
      <c r="F39" s="9"/>
      <c r="G39" s="9"/>
      <c r="H39" s="9"/>
      <c r="I39" s="9"/>
    </row>
    <row r="40" spans="1:9" hidden="1" x14ac:dyDescent="0.25">
      <c r="B40" s="3" t="s">
        <v>5</v>
      </c>
      <c r="E40" s="4" t="s">
        <v>39</v>
      </c>
      <c r="F40" s="9"/>
      <c r="G40" s="9"/>
      <c r="H40" s="9"/>
      <c r="I40" s="9"/>
    </row>
    <row r="41" spans="1:9" hidden="1" x14ac:dyDescent="0.25">
      <c r="C41" s="3">
        <v>1</v>
      </c>
      <c r="E41" s="4" t="s">
        <v>40</v>
      </c>
      <c r="F41" s="9"/>
      <c r="G41" s="9"/>
      <c r="H41" s="9"/>
      <c r="I41" s="9"/>
    </row>
    <row r="42" spans="1:9" hidden="1" x14ac:dyDescent="0.25">
      <c r="C42" s="3">
        <v>2</v>
      </c>
      <c r="E42" s="4" t="s">
        <v>41</v>
      </c>
      <c r="F42" s="9"/>
      <c r="G42" s="9"/>
      <c r="H42" s="9"/>
      <c r="I42" s="9"/>
    </row>
    <row r="43" spans="1:9" hidden="1" x14ac:dyDescent="0.25">
      <c r="C43" s="3">
        <v>3</v>
      </c>
      <c r="E43" s="4" t="s">
        <v>42</v>
      </c>
      <c r="F43" s="9"/>
      <c r="G43" s="9"/>
      <c r="H43" s="9"/>
      <c r="I43" s="9"/>
    </row>
    <row r="44" spans="1:9" hidden="1" x14ac:dyDescent="0.25">
      <c r="C44" s="3">
        <v>4</v>
      </c>
      <c r="E44" s="4" t="s">
        <v>43</v>
      </c>
      <c r="F44" s="9"/>
      <c r="G44" s="9"/>
      <c r="H44" s="9"/>
      <c r="I44" s="9"/>
    </row>
    <row r="45" spans="1:9" hidden="1" x14ac:dyDescent="0.25">
      <c r="C45" s="3">
        <v>5</v>
      </c>
      <c r="E45" s="4" t="s">
        <v>44</v>
      </c>
      <c r="F45" s="9"/>
      <c r="G45" s="9"/>
      <c r="H45" s="9"/>
      <c r="I45" s="9"/>
    </row>
    <row r="46" spans="1:9" hidden="1" x14ac:dyDescent="0.25">
      <c r="E46" s="21" t="s">
        <v>13</v>
      </c>
      <c r="F46" s="10"/>
      <c r="G46" s="10">
        <f>SUM(G40:G45)</f>
        <v>0</v>
      </c>
      <c r="H46" s="10"/>
      <c r="I46" s="10">
        <f>SUM(I40:I45)</f>
        <v>0</v>
      </c>
    </row>
    <row r="47" spans="1:9" ht="36" x14ac:dyDescent="0.25">
      <c r="B47" s="3" t="s">
        <v>14</v>
      </c>
      <c r="E47" s="20" t="s">
        <v>45</v>
      </c>
      <c r="F47" s="9"/>
      <c r="G47" s="9"/>
      <c r="H47" s="9"/>
      <c r="I47" s="9"/>
    </row>
    <row r="48" spans="1:9" hidden="1" x14ac:dyDescent="0.25">
      <c r="C48" s="3">
        <v>1</v>
      </c>
      <c r="E48" s="4" t="s">
        <v>46</v>
      </c>
      <c r="F48" s="9"/>
      <c r="G48" s="9"/>
      <c r="H48" s="9"/>
      <c r="I48" s="9"/>
    </row>
    <row r="49" spans="2:9" hidden="1" x14ac:dyDescent="0.25">
      <c r="C49" s="3">
        <v>2</v>
      </c>
      <c r="E49" s="4" t="s">
        <v>47</v>
      </c>
      <c r="F49" s="9"/>
      <c r="G49" s="9"/>
      <c r="H49" s="9"/>
      <c r="I49" s="9"/>
    </row>
    <row r="50" spans="2:9" x14ac:dyDescent="0.25">
      <c r="C50" s="3">
        <v>3</v>
      </c>
      <c r="E50" s="4" t="s">
        <v>48</v>
      </c>
      <c r="F50" s="9"/>
      <c r="G50" s="9">
        <f>+F51</f>
        <v>81270</v>
      </c>
      <c r="H50" s="9"/>
      <c r="I50" s="9">
        <f>+H51</f>
        <v>83082</v>
      </c>
    </row>
    <row r="51" spans="2:9" x14ac:dyDescent="0.25">
      <c r="D51" s="3" t="s">
        <v>22</v>
      </c>
      <c r="E51" s="4" t="s">
        <v>161</v>
      </c>
      <c r="F51" s="9">
        <v>81270</v>
      </c>
      <c r="G51" s="9"/>
      <c r="H51" s="9">
        <v>83082</v>
      </c>
      <c r="I51" s="9"/>
    </row>
    <row r="52" spans="2:9" hidden="1" x14ac:dyDescent="0.25">
      <c r="C52" s="3">
        <v>4</v>
      </c>
      <c r="E52" s="4" t="s">
        <v>49</v>
      </c>
      <c r="F52" s="9"/>
      <c r="G52" s="9"/>
      <c r="H52" s="9"/>
      <c r="I52" s="9"/>
    </row>
    <row r="53" spans="2:9" hidden="1" x14ac:dyDescent="0.25">
      <c r="C53" s="3">
        <v>5</v>
      </c>
      <c r="E53" s="4" t="s">
        <v>50</v>
      </c>
      <c r="F53" s="9"/>
      <c r="G53" s="9"/>
      <c r="H53" s="9"/>
      <c r="I53" s="9"/>
    </row>
    <row r="54" spans="2:9" hidden="1" x14ac:dyDescent="0.25">
      <c r="C54" s="3">
        <v>6</v>
      </c>
      <c r="E54" s="4" t="s">
        <v>34</v>
      </c>
      <c r="F54" s="9"/>
      <c r="G54" s="9"/>
      <c r="H54" s="9"/>
      <c r="I54" s="9"/>
    </row>
    <row r="55" spans="2:9" hidden="1" x14ac:dyDescent="0.25">
      <c r="C55" s="3">
        <v>7</v>
      </c>
      <c r="E55" s="4" t="s">
        <v>32</v>
      </c>
      <c r="F55" s="9"/>
      <c r="G55" s="9"/>
      <c r="H55" s="9"/>
      <c r="I55" s="9"/>
    </row>
    <row r="56" spans="2:9" hidden="1" x14ac:dyDescent="0.25">
      <c r="C56" s="3">
        <v>8</v>
      </c>
      <c r="E56" s="4" t="s">
        <v>33</v>
      </c>
      <c r="F56" s="9"/>
      <c r="G56" s="9"/>
      <c r="H56" s="9"/>
      <c r="I56" s="9"/>
    </row>
    <row r="57" spans="2:9" hidden="1" x14ac:dyDescent="0.25">
      <c r="C57" s="3">
        <v>9</v>
      </c>
      <c r="E57" s="4" t="s">
        <v>51</v>
      </c>
      <c r="F57" s="9"/>
      <c r="G57" s="9"/>
      <c r="H57" s="9"/>
      <c r="I57" s="9"/>
    </row>
    <row r="58" spans="2:9" hidden="1" x14ac:dyDescent="0.25">
      <c r="C58" s="3">
        <v>10</v>
      </c>
      <c r="E58" s="4" t="s">
        <v>52</v>
      </c>
      <c r="F58" s="9"/>
      <c r="G58" s="9"/>
      <c r="H58" s="9"/>
      <c r="I58" s="9"/>
    </row>
    <row r="59" spans="2:9" hidden="1" x14ac:dyDescent="0.25">
      <c r="C59" s="3">
        <v>11</v>
      </c>
      <c r="E59" s="4" t="s">
        <v>53</v>
      </c>
      <c r="F59" s="9"/>
      <c r="G59" s="9"/>
      <c r="H59" s="9"/>
      <c r="I59" s="9"/>
    </row>
    <row r="60" spans="2:9" x14ac:dyDescent="0.25">
      <c r="C60" s="3">
        <v>12</v>
      </c>
      <c r="E60" s="4" t="s">
        <v>31</v>
      </c>
      <c r="F60" s="9"/>
      <c r="G60" s="9">
        <v>1600</v>
      </c>
      <c r="H60" s="9"/>
      <c r="I60" s="9">
        <v>0</v>
      </c>
    </row>
    <row r="61" spans="2:9" x14ac:dyDescent="0.25">
      <c r="D61" s="3" t="s">
        <v>22</v>
      </c>
      <c r="E61" s="4" t="s">
        <v>162</v>
      </c>
      <c r="F61" s="9">
        <v>184</v>
      </c>
      <c r="G61" s="9"/>
      <c r="H61" s="9">
        <v>184</v>
      </c>
      <c r="I61" s="9"/>
    </row>
    <row r="62" spans="2:9" x14ac:dyDescent="0.25">
      <c r="E62" s="21" t="s">
        <v>13</v>
      </c>
      <c r="F62" s="10"/>
      <c r="G62" s="10">
        <f>SUM(G48:G61)</f>
        <v>82870</v>
      </c>
      <c r="H62" s="10"/>
      <c r="I62" s="10">
        <f>SUM(I48:I61)</f>
        <v>83082</v>
      </c>
    </row>
    <row r="63" spans="2:9" ht="24" x14ac:dyDescent="0.25">
      <c r="B63" s="3" t="s">
        <v>20</v>
      </c>
      <c r="E63" s="20" t="s">
        <v>54</v>
      </c>
      <c r="F63" s="9"/>
      <c r="G63" s="9"/>
      <c r="H63" s="9"/>
      <c r="I63" s="9"/>
    </row>
    <row r="64" spans="2:9" hidden="1" x14ac:dyDescent="0.25">
      <c r="C64" s="3">
        <v>1</v>
      </c>
      <c r="E64" s="4" t="s">
        <v>55</v>
      </c>
      <c r="F64" s="9"/>
      <c r="G64" s="9"/>
      <c r="H64" s="9"/>
      <c r="I64" s="9"/>
    </row>
    <row r="65" spans="1:9" hidden="1" x14ac:dyDescent="0.25">
      <c r="C65" s="3">
        <v>2</v>
      </c>
      <c r="E65" s="4" t="s">
        <v>56</v>
      </c>
      <c r="F65" s="9"/>
      <c r="G65" s="9"/>
      <c r="H65" s="9"/>
      <c r="I65" s="9"/>
    </row>
    <row r="66" spans="1:9" x14ac:dyDescent="0.25">
      <c r="C66" s="3">
        <v>3</v>
      </c>
      <c r="E66" s="4" t="s">
        <v>35</v>
      </c>
      <c r="F66" s="9"/>
      <c r="G66" s="9">
        <v>50160</v>
      </c>
      <c r="H66" s="9"/>
      <c r="I66" s="9">
        <v>50160</v>
      </c>
    </row>
    <row r="67" spans="1:9" hidden="1" x14ac:dyDescent="0.25">
      <c r="E67" s="4" t="s">
        <v>13</v>
      </c>
      <c r="F67" s="9"/>
      <c r="G67" s="9"/>
      <c r="H67" s="9"/>
      <c r="I67" s="9"/>
    </row>
    <row r="68" spans="1:9" x14ac:dyDescent="0.25">
      <c r="B68" s="3" t="s">
        <v>57</v>
      </c>
      <c r="E68" s="4" t="s">
        <v>58</v>
      </c>
      <c r="F68" s="9"/>
      <c r="G68" s="9"/>
      <c r="H68" s="9"/>
      <c r="I68" s="9"/>
    </row>
    <row r="69" spans="1:9" x14ac:dyDescent="0.25">
      <c r="C69" s="3">
        <v>1</v>
      </c>
      <c r="E69" s="4" t="s">
        <v>59</v>
      </c>
      <c r="F69" s="9"/>
      <c r="G69" s="9">
        <f>SUM(F70:F73)</f>
        <v>246212.28</v>
      </c>
      <c r="H69" s="9"/>
      <c r="I69" s="9">
        <f>SUM(H70:H73)</f>
        <v>201573.47</v>
      </c>
    </row>
    <row r="70" spans="1:9" x14ac:dyDescent="0.25">
      <c r="D70" s="3" t="s">
        <v>22</v>
      </c>
      <c r="E70" s="4" t="s">
        <v>153</v>
      </c>
      <c r="F70" s="9">
        <v>42267.5</v>
      </c>
      <c r="G70" s="9"/>
      <c r="H70" s="9">
        <v>38493.599999999999</v>
      </c>
      <c r="I70" s="9"/>
    </row>
    <row r="71" spans="1:9" x14ac:dyDescent="0.25">
      <c r="D71" s="3" t="s">
        <v>23</v>
      </c>
      <c r="E71" s="4" t="s">
        <v>154</v>
      </c>
      <c r="F71" s="9">
        <v>196633.29</v>
      </c>
      <c r="G71" s="9"/>
      <c r="H71" s="9">
        <v>155007</v>
      </c>
      <c r="I71" s="9"/>
    </row>
    <row r="72" spans="1:9" x14ac:dyDescent="0.25">
      <c r="D72" s="3" t="s">
        <v>24</v>
      </c>
      <c r="E72" s="4" t="s">
        <v>155</v>
      </c>
      <c r="F72" s="9">
        <v>1139.58</v>
      </c>
      <c r="G72" s="9"/>
      <c r="H72" s="9">
        <v>1089.4100000000001</v>
      </c>
      <c r="I72" s="9"/>
    </row>
    <row r="73" spans="1:9" x14ac:dyDescent="0.25">
      <c r="D73" s="3" t="s">
        <v>30</v>
      </c>
      <c r="E73" s="4" t="s">
        <v>156</v>
      </c>
      <c r="F73" s="9">
        <v>6171.91</v>
      </c>
      <c r="G73" s="9"/>
      <c r="H73" s="9">
        <v>6983.46</v>
      </c>
      <c r="I73" s="9"/>
    </row>
    <row r="74" spans="1:9" hidden="1" x14ac:dyDescent="0.25">
      <c r="C74" s="3">
        <v>2</v>
      </c>
      <c r="E74" s="4" t="s">
        <v>60</v>
      </c>
      <c r="F74" s="9"/>
      <c r="G74" s="9"/>
      <c r="H74" s="9"/>
      <c r="I74" s="9"/>
    </row>
    <row r="75" spans="1:9" x14ac:dyDescent="0.25">
      <c r="C75" s="3">
        <v>3</v>
      </c>
      <c r="E75" s="4" t="s">
        <v>61</v>
      </c>
      <c r="F75" s="9"/>
      <c r="G75" s="9">
        <f>SUM(F76:F77)</f>
        <v>1325.79</v>
      </c>
      <c r="H75" s="9"/>
      <c r="I75" s="9">
        <f>SUM(H76:H77)</f>
        <v>871.04</v>
      </c>
    </row>
    <row r="76" spans="1:9" x14ac:dyDescent="0.25">
      <c r="D76" s="3" t="s">
        <v>22</v>
      </c>
      <c r="E76" s="4" t="s">
        <v>151</v>
      </c>
      <c r="F76" s="9">
        <v>958.31</v>
      </c>
      <c r="G76" s="9"/>
      <c r="H76" s="9">
        <v>367.21</v>
      </c>
      <c r="I76" s="9"/>
    </row>
    <row r="77" spans="1:9" x14ac:dyDescent="0.25">
      <c r="D77" s="3" t="s">
        <v>23</v>
      </c>
      <c r="E77" s="4" t="s">
        <v>152</v>
      </c>
      <c r="F77" s="9">
        <v>367.48</v>
      </c>
      <c r="G77" s="9"/>
      <c r="H77" s="9">
        <v>503.83</v>
      </c>
      <c r="I77" s="9"/>
    </row>
    <row r="78" spans="1:9" x14ac:dyDescent="0.25">
      <c r="E78" s="21" t="s">
        <v>13</v>
      </c>
      <c r="F78" s="10"/>
      <c r="G78" s="10">
        <f>SUM(G64:G77)</f>
        <v>297698.07</v>
      </c>
      <c r="H78" s="10"/>
      <c r="I78" s="10">
        <f>SUM(I64:I77)</f>
        <v>252604.51</v>
      </c>
    </row>
    <row r="79" spans="1:9" x14ac:dyDescent="0.25">
      <c r="E79" s="21" t="s">
        <v>62</v>
      </c>
      <c r="F79" s="10"/>
      <c r="G79" s="10">
        <f>+G46+G62+G78</f>
        <v>380568.07</v>
      </c>
      <c r="H79" s="10"/>
      <c r="I79" s="10"/>
    </row>
    <row r="80" spans="1:9" hidden="1" x14ac:dyDescent="0.25">
      <c r="A80" s="3" t="s">
        <v>63</v>
      </c>
      <c r="E80" s="19" t="s">
        <v>93</v>
      </c>
      <c r="F80" s="9"/>
      <c r="G80" s="9"/>
      <c r="H80" s="9"/>
      <c r="I80" s="9"/>
    </row>
    <row r="81" spans="1:9" ht="12.75" thickBot="1" x14ac:dyDescent="0.3">
      <c r="F81" s="9"/>
      <c r="G81" s="9"/>
      <c r="H81" s="9"/>
      <c r="I81" s="9"/>
    </row>
    <row r="82" spans="1:9" ht="12.75" thickBot="1" x14ac:dyDescent="0.3">
      <c r="E82" s="14" t="s">
        <v>169</v>
      </c>
      <c r="F82" s="15"/>
      <c r="G82" s="15">
        <f>+G12+G25+G37+G46+G62+G78</f>
        <v>382208.87</v>
      </c>
      <c r="H82" s="15"/>
      <c r="I82" s="15">
        <f>+I12+I25+I37+I46+I62+I78</f>
        <v>349445.21</v>
      </c>
    </row>
    <row r="83" spans="1:9" ht="16.5" thickTop="1" thickBot="1" x14ac:dyDescent="0.3">
      <c r="A83" s="17"/>
      <c r="B83" s="17"/>
      <c r="C83" s="17"/>
      <c r="D83" s="17"/>
      <c r="E83" s="18" t="s">
        <v>95</v>
      </c>
      <c r="F83" s="38">
        <v>2023</v>
      </c>
      <c r="G83" s="38"/>
      <c r="H83" s="38">
        <v>2024</v>
      </c>
      <c r="I83" s="38"/>
    </row>
    <row r="84" spans="1:9" x14ac:dyDescent="0.25">
      <c r="A84" s="11" t="s">
        <v>0</v>
      </c>
      <c r="B84" s="11"/>
      <c r="C84" s="11"/>
      <c r="D84" s="11"/>
      <c r="E84" s="12" t="s">
        <v>64</v>
      </c>
      <c r="F84" s="13"/>
      <c r="G84" s="13"/>
      <c r="H84" s="13"/>
      <c r="I84" s="13"/>
    </row>
    <row r="85" spans="1:9" x14ac:dyDescent="0.25">
      <c r="B85" s="3" t="s">
        <v>5</v>
      </c>
      <c r="E85" s="4" t="s">
        <v>65</v>
      </c>
      <c r="F85" s="9"/>
      <c r="G85" s="9">
        <f>+F86+F87</f>
        <v>92891.79</v>
      </c>
      <c r="H85" s="9"/>
      <c r="I85" s="9">
        <f>+H86+H87</f>
        <v>93856.79</v>
      </c>
    </row>
    <row r="86" spans="1:9" x14ac:dyDescent="0.25">
      <c r="D86" s="3" t="s">
        <v>22</v>
      </c>
      <c r="E86" s="4" t="s">
        <v>65</v>
      </c>
      <c r="F86" s="9">
        <v>83462.789999999994</v>
      </c>
      <c r="G86" s="9"/>
      <c r="H86" s="9">
        <v>83462.789999999994</v>
      </c>
      <c r="I86" s="9"/>
    </row>
    <row r="87" spans="1:9" x14ac:dyDescent="0.25">
      <c r="D87" s="3" t="s">
        <v>23</v>
      </c>
      <c r="E87" s="4" t="s">
        <v>165</v>
      </c>
      <c r="F87" s="9">
        <v>9429</v>
      </c>
      <c r="G87" s="9"/>
      <c r="H87" s="9">
        <v>10394</v>
      </c>
      <c r="I87" s="9"/>
    </row>
    <row r="88" spans="1:9" hidden="1" x14ac:dyDescent="0.25">
      <c r="B88" s="3" t="s">
        <v>14</v>
      </c>
      <c r="E88" s="4" t="s">
        <v>66</v>
      </c>
      <c r="F88" s="9"/>
      <c r="G88" s="9"/>
      <c r="H88" s="9"/>
      <c r="I88" s="9"/>
    </row>
    <row r="89" spans="1:9" hidden="1" x14ac:dyDescent="0.25">
      <c r="C89" s="3">
        <v>1</v>
      </c>
      <c r="E89" s="4" t="s">
        <v>67</v>
      </c>
      <c r="F89" s="9"/>
      <c r="G89" s="9"/>
      <c r="H89" s="9"/>
      <c r="I89" s="9"/>
    </row>
    <row r="90" spans="1:9" hidden="1" x14ac:dyDescent="0.25">
      <c r="C90" s="3">
        <v>2</v>
      </c>
      <c r="E90" s="4" t="s">
        <v>68</v>
      </c>
      <c r="F90" s="9"/>
      <c r="G90" s="9"/>
      <c r="H90" s="9"/>
      <c r="I90" s="9"/>
    </row>
    <row r="91" spans="1:9" hidden="1" x14ac:dyDescent="0.25">
      <c r="C91" s="3">
        <v>3</v>
      </c>
      <c r="E91" s="20" t="s">
        <v>69</v>
      </c>
      <c r="F91" s="9"/>
      <c r="G91" s="9"/>
      <c r="H91" s="9"/>
      <c r="I91" s="9"/>
    </row>
    <row r="92" spans="1:9" x14ac:dyDescent="0.25">
      <c r="B92" s="3" t="s">
        <v>20</v>
      </c>
      <c r="E92" s="4" t="s">
        <v>70</v>
      </c>
      <c r="F92" s="9"/>
      <c r="G92" s="9"/>
      <c r="H92" s="9"/>
      <c r="I92" s="9"/>
    </row>
    <row r="93" spans="1:9" x14ac:dyDescent="0.25">
      <c r="C93" s="3">
        <v>1</v>
      </c>
      <c r="E93" s="4" t="s">
        <v>71</v>
      </c>
      <c r="F93" s="9"/>
      <c r="G93" s="9">
        <v>60344.15</v>
      </c>
      <c r="H93" s="9"/>
      <c r="I93" s="9">
        <v>58457.88</v>
      </c>
    </row>
    <row r="94" spans="1:9" hidden="1" x14ac:dyDescent="0.25">
      <c r="C94" s="3">
        <v>2</v>
      </c>
      <c r="E94" s="4" t="s">
        <v>72</v>
      </c>
      <c r="F94" s="9"/>
      <c r="G94" s="9"/>
      <c r="H94" s="9"/>
      <c r="I94" s="9"/>
    </row>
    <row r="95" spans="1:9" x14ac:dyDescent="0.25">
      <c r="B95" s="3" t="s">
        <v>57</v>
      </c>
      <c r="E95" s="4" t="s">
        <v>73</v>
      </c>
      <c r="F95" s="9"/>
      <c r="G95" s="9">
        <v>-1886.27</v>
      </c>
      <c r="H95" s="9"/>
      <c r="I95" s="9">
        <v>18350.09</v>
      </c>
    </row>
    <row r="96" spans="1:9" x14ac:dyDescent="0.25">
      <c r="E96" s="21" t="s">
        <v>13</v>
      </c>
      <c r="F96" s="10"/>
      <c r="G96" s="10">
        <f>SUM(G85:G95)</f>
        <v>151349.67000000001</v>
      </c>
      <c r="H96" s="10"/>
      <c r="I96" s="10">
        <f>SUM(I85:I95)</f>
        <v>170664.75999999998</v>
      </c>
    </row>
    <row r="97" spans="1:9" x14ac:dyDescent="0.25">
      <c r="A97" s="3" t="s">
        <v>1</v>
      </c>
      <c r="E97" s="19" t="s">
        <v>74</v>
      </c>
      <c r="F97" s="9"/>
      <c r="G97" s="9"/>
      <c r="H97" s="9"/>
      <c r="I97" s="9"/>
    </row>
    <row r="98" spans="1:9" hidden="1" x14ac:dyDescent="0.25">
      <c r="B98" s="3">
        <v>1</v>
      </c>
      <c r="E98" s="4" t="s">
        <v>76</v>
      </c>
      <c r="F98" s="9"/>
      <c r="G98" s="9"/>
      <c r="H98" s="9"/>
      <c r="I98" s="9"/>
    </row>
    <row r="99" spans="1:9" hidden="1" x14ac:dyDescent="0.25">
      <c r="B99" s="3">
        <v>2</v>
      </c>
      <c r="E99" s="4" t="s">
        <v>77</v>
      </c>
      <c r="F99" s="9"/>
      <c r="G99" s="9"/>
      <c r="H99" s="9"/>
      <c r="I99" s="9"/>
    </row>
    <row r="100" spans="1:9" x14ac:dyDescent="0.25">
      <c r="B100" s="3">
        <v>3</v>
      </c>
      <c r="E100" s="4" t="s">
        <v>75</v>
      </c>
      <c r="F100" s="9"/>
      <c r="G100" s="9">
        <f>+F101+F102</f>
        <v>54100</v>
      </c>
      <c r="H100" s="9"/>
      <c r="I100" s="9">
        <f>+H101+H102</f>
        <v>54100</v>
      </c>
    </row>
    <row r="101" spans="1:9" x14ac:dyDescent="0.25">
      <c r="D101" s="3" t="s">
        <v>22</v>
      </c>
      <c r="E101" s="8" t="s">
        <v>163</v>
      </c>
      <c r="F101" s="9">
        <v>29100</v>
      </c>
      <c r="G101" s="9"/>
      <c r="H101" s="9">
        <v>29100</v>
      </c>
      <c r="I101" s="9"/>
    </row>
    <row r="102" spans="1:9" x14ac:dyDescent="0.25">
      <c r="D102" s="3" t="s">
        <v>23</v>
      </c>
      <c r="E102" s="8" t="s">
        <v>164</v>
      </c>
      <c r="F102" s="9">
        <v>25000</v>
      </c>
      <c r="G102" s="9"/>
      <c r="H102" s="9">
        <v>25000</v>
      </c>
      <c r="I102" s="9"/>
    </row>
    <row r="103" spans="1:9" x14ac:dyDescent="0.25">
      <c r="E103" s="21" t="s">
        <v>13</v>
      </c>
      <c r="F103" s="10"/>
      <c r="G103" s="10">
        <f>SUM(G98:G102)</f>
        <v>54100</v>
      </c>
      <c r="H103" s="10"/>
      <c r="I103" s="10">
        <f>SUM(I98:I102)</f>
        <v>54100</v>
      </c>
    </row>
    <row r="104" spans="1:9" x14ac:dyDescent="0.25">
      <c r="A104" s="3" t="s">
        <v>37</v>
      </c>
      <c r="E104" s="19" t="s">
        <v>78</v>
      </c>
      <c r="F104" s="9"/>
      <c r="G104" s="9">
        <v>96593.9</v>
      </c>
      <c r="H104" s="9"/>
      <c r="I104" s="9">
        <v>29559.63</v>
      </c>
    </row>
    <row r="105" spans="1:9" x14ac:dyDescent="0.25">
      <c r="E105" s="21" t="s">
        <v>13</v>
      </c>
      <c r="F105" s="10"/>
      <c r="G105" s="10">
        <f>SUM(G104)</f>
        <v>96593.9</v>
      </c>
      <c r="H105" s="10"/>
      <c r="I105" s="10">
        <f>SUM(I104)</f>
        <v>29559.63</v>
      </c>
    </row>
    <row r="106" spans="1:9" ht="36" x14ac:dyDescent="0.25">
      <c r="A106" s="3" t="s">
        <v>63</v>
      </c>
      <c r="E106" s="22" t="s">
        <v>79</v>
      </c>
      <c r="F106" s="9"/>
      <c r="G106" s="9"/>
      <c r="H106" s="9"/>
      <c r="I106" s="9"/>
    </row>
    <row r="107" spans="1:9" hidden="1" x14ac:dyDescent="0.25">
      <c r="B107" s="3">
        <v>1</v>
      </c>
      <c r="E107" s="4" t="s">
        <v>80</v>
      </c>
      <c r="F107" s="9"/>
      <c r="G107" s="9"/>
      <c r="H107" s="9"/>
      <c r="I107" s="9"/>
    </row>
    <row r="108" spans="1:9" hidden="1" x14ac:dyDescent="0.25">
      <c r="B108" s="3">
        <v>2</v>
      </c>
      <c r="E108" s="4" t="s">
        <v>81</v>
      </c>
      <c r="F108" s="9"/>
      <c r="G108" s="9"/>
      <c r="H108" s="9"/>
      <c r="I108" s="9"/>
    </row>
    <row r="109" spans="1:9" hidden="1" x14ac:dyDescent="0.25">
      <c r="B109" s="3">
        <v>3</v>
      </c>
      <c r="E109" s="4" t="s">
        <v>82</v>
      </c>
      <c r="F109" s="9"/>
      <c r="G109" s="9"/>
      <c r="H109" s="9"/>
      <c r="I109" s="9"/>
    </row>
    <row r="110" spans="1:9" hidden="1" x14ac:dyDescent="0.25">
      <c r="B110" s="3">
        <v>4</v>
      </c>
      <c r="E110" s="4" t="s">
        <v>83</v>
      </c>
      <c r="F110" s="9"/>
      <c r="G110" s="9"/>
      <c r="H110" s="9"/>
      <c r="I110" s="9"/>
    </row>
    <row r="111" spans="1:9" x14ac:dyDescent="0.25">
      <c r="B111" s="3">
        <v>5</v>
      </c>
      <c r="E111" s="4" t="s">
        <v>84</v>
      </c>
      <c r="F111" s="9"/>
      <c r="G111" s="9">
        <f>+F112</f>
        <v>50330</v>
      </c>
      <c r="H111" s="9"/>
      <c r="I111" s="9">
        <f>+H112</f>
        <v>39820</v>
      </c>
    </row>
    <row r="112" spans="1:9" x14ac:dyDescent="0.25">
      <c r="D112" s="3" t="s">
        <v>22</v>
      </c>
      <c r="E112" s="4" t="s">
        <v>167</v>
      </c>
      <c r="F112" s="9">
        <v>50330</v>
      </c>
      <c r="G112" s="9"/>
      <c r="H112" s="9">
        <v>39820</v>
      </c>
      <c r="I112" s="9"/>
    </row>
    <row r="113" spans="1:9" hidden="1" x14ac:dyDescent="0.25">
      <c r="B113" s="3">
        <v>6</v>
      </c>
      <c r="E113" s="4" t="s">
        <v>44</v>
      </c>
      <c r="F113" s="9"/>
      <c r="G113" s="9"/>
      <c r="H113" s="9"/>
      <c r="I113" s="9"/>
    </row>
    <row r="114" spans="1:9" x14ac:dyDescent="0.25">
      <c r="B114" s="3">
        <v>7</v>
      </c>
      <c r="E114" s="4" t="s">
        <v>85</v>
      </c>
      <c r="F114" s="9"/>
      <c r="G114" s="9">
        <f>+F115+F116</f>
        <v>12991.16</v>
      </c>
      <c r="H114" s="9"/>
      <c r="I114" s="9">
        <f>+H115+H116</f>
        <v>27194.400000000001</v>
      </c>
    </row>
    <row r="115" spans="1:9" hidden="1" x14ac:dyDescent="0.25">
      <c r="D115" s="3" t="s">
        <v>22</v>
      </c>
      <c r="E115" s="4" t="s">
        <v>85</v>
      </c>
      <c r="F115" s="9"/>
      <c r="G115" s="9"/>
      <c r="H115" s="9"/>
      <c r="I115" s="9"/>
    </row>
    <row r="116" spans="1:9" x14ac:dyDescent="0.25">
      <c r="D116" s="3" t="s">
        <v>23</v>
      </c>
      <c r="E116" s="4" t="s">
        <v>166</v>
      </c>
      <c r="F116" s="9">
        <v>12991.16</v>
      </c>
      <c r="G116" s="9"/>
      <c r="H116" s="9">
        <v>27194.400000000001</v>
      </c>
      <c r="I116" s="9"/>
    </row>
    <row r="117" spans="1:9" hidden="1" x14ac:dyDescent="0.25">
      <c r="B117" s="3">
        <v>8</v>
      </c>
      <c r="E117" s="4" t="s">
        <v>86</v>
      </c>
      <c r="F117" s="9"/>
      <c r="G117" s="9"/>
      <c r="H117" s="9"/>
      <c r="I117" s="9"/>
    </row>
    <row r="118" spans="1:9" x14ac:dyDescent="0.25">
      <c r="B118" s="3">
        <v>9</v>
      </c>
      <c r="E118" s="4" t="s">
        <v>87</v>
      </c>
      <c r="F118" s="9"/>
      <c r="G118" s="9">
        <v>2047.13</v>
      </c>
      <c r="H118" s="9"/>
      <c r="I118" s="9">
        <v>3853.08</v>
      </c>
    </row>
    <row r="119" spans="1:9" x14ac:dyDescent="0.25">
      <c r="B119" s="3">
        <v>10</v>
      </c>
      <c r="E119" s="4" t="s">
        <v>88</v>
      </c>
      <c r="F119" s="9"/>
      <c r="G119" s="9">
        <v>3935</v>
      </c>
      <c r="H119" s="9"/>
      <c r="I119" s="9">
        <v>5786</v>
      </c>
    </row>
    <row r="120" spans="1:9" x14ac:dyDescent="0.25">
      <c r="B120" s="3">
        <v>11</v>
      </c>
      <c r="E120" s="4" t="s">
        <v>89</v>
      </c>
      <c r="F120" s="9"/>
      <c r="G120" s="9">
        <v>10462.01</v>
      </c>
      <c r="H120" s="9"/>
      <c r="I120" s="9">
        <v>18467.34</v>
      </c>
    </row>
    <row r="121" spans="1:9" x14ac:dyDescent="0.25">
      <c r="B121" s="3">
        <v>12</v>
      </c>
      <c r="E121" s="4" t="s">
        <v>90</v>
      </c>
      <c r="F121" s="9"/>
      <c r="G121" s="9">
        <v>400</v>
      </c>
      <c r="H121" s="9"/>
      <c r="I121" s="9"/>
    </row>
    <row r="122" spans="1:9" ht="12.75" thickBot="1" x14ac:dyDescent="0.3">
      <c r="E122" s="21" t="s">
        <v>13</v>
      </c>
      <c r="F122" s="10"/>
      <c r="G122" s="10">
        <f>SUM(G107:G121)</f>
        <v>80165.3</v>
      </c>
      <c r="H122" s="10"/>
      <c r="I122" s="10">
        <f>SUM(I107:I121)</f>
        <v>95120.819999999992</v>
      </c>
    </row>
    <row r="123" spans="1:9" hidden="1" x14ac:dyDescent="0.25">
      <c r="A123" s="3" t="s">
        <v>91</v>
      </c>
      <c r="E123" s="19" t="s">
        <v>92</v>
      </c>
      <c r="F123" s="9"/>
      <c r="G123" s="9"/>
      <c r="H123" s="9"/>
      <c r="I123" s="9"/>
    </row>
    <row r="124" spans="1:9" ht="12.75" hidden="1" thickBot="1" x14ac:dyDescent="0.3"/>
    <row r="125" spans="1:9" ht="12.75" thickBot="1" x14ac:dyDescent="0.3">
      <c r="A125" s="16"/>
      <c r="B125" s="16"/>
      <c r="C125" s="16"/>
      <c r="D125" s="16"/>
      <c r="E125" s="14" t="s">
        <v>168</v>
      </c>
      <c r="F125" s="15"/>
      <c r="G125" s="15">
        <f>+G122+G105+G103+G96</f>
        <v>382208.87</v>
      </c>
      <c r="H125" s="15"/>
      <c r="I125" s="15">
        <f>+I122+I105+I103+I96</f>
        <v>349445.20999999996</v>
      </c>
    </row>
    <row r="126" spans="1:9" ht="12.75" thickTop="1" x14ac:dyDescent="0.25"/>
  </sheetData>
  <mergeCells count="4">
    <mergeCell ref="F1:G1"/>
    <mergeCell ref="H1:I1"/>
    <mergeCell ref="F83:G83"/>
    <mergeCell ref="H83:I83"/>
  </mergeCells>
  <pageMargins left="0.70866141732283472" right="0.31496062992125984" top="0.6692913385826772" bottom="0.39370078740157483" header="0.31496062992125984" footer="0.31496062992125984"/>
  <pageSetup paperSize="9" scale="99" fitToHeight="0" orientation="portrait" r:id="rId1"/>
  <headerFooter>
    <oddHeader>&amp;L&amp;"-,Grassetto"STATO PATRIMONIALE 2024&amp;R&amp;10CENTRO AIUTO ALLA VITA DI BIELLA ODV
Via Don Minzoni n.2/B - 13900 Biella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502D-4304-422C-8025-4EA5C38BB315}">
  <sheetPr>
    <pageSetUpPr fitToPage="1"/>
  </sheetPr>
  <dimension ref="A1:O165"/>
  <sheetViews>
    <sheetView zoomScaleNormal="100" workbookViewId="0">
      <pane ySplit="1" topLeftCell="A103" activePane="bottomLeft" state="frozen"/>
      <selection pane="bottomLeft" sqref="A1:XFD1048576"/>
    </sheetView>
  </sheetViews>
  <sheetFormatPr defaultColWidth="9.140625" defaultRowHeight="12" x14ac:dyDescent="0.2"/>
  <cols>
    <col min="1" max="1" width="2" style="3" bestFit="1" customWidth="1"/>
    <col min="2" max="2" width="2.28515625" style="3" bestFit="1" customWidth="1"/>
    <col min="3" max="4" width="2.28515625" style="3" customWidth="1"/>
    <col min="5" max="5" width="48" style="1" bestFit="1" customWidth="1"/>
    <col min="6" max="7" width="9.140625" style="24"/>
    <col min="8" max="9" width="8.85546875" style="28" customWidth="1"/>
    <col min="10" max="10" width="2.7109375" style="3" customWidth="1"/>
    <col min="11" max="11" width="55" style="1" bestFit="1" customWidth="1"/>
    <col min="12" max="15" width="9.140625" style="24"/>
    <col min="16" max="16384" width="9.140625" style="1"/>
  </cols>
  <sheetData>
    <row r="1" spans="1:9" s="8" customFormat="1" ht="15" x14ac:dyDescent="0.25">
      <c r="A1" s="6"/>
      <c r="B1" s="6"/>
      <c r="C1" s="6"/>
      <c r="D1" s="6"/>
      <c r="E1" s="6" t="s">
        <v>149</v>
      </c>
      <c r="F1" s="38">
        <v>2023</v>
      </c>
      <c r="G1" s="38"/>
      <c r="H1" s="38">
        <v>2024</v>
      </c>
      <c r="I1" s="38"/>
    </row>
    <row r="2" spans="1:9" x14ac:dyDescent="0.2">
      <c r="A2" s="3" t="s">
        <v>0</v>
      </c>
      <c r="E2" s="2" t="s">
        <v>96</v>
      </c>
      <c r="H2" s="30"/>
    </row>
    <row r="3" spans="1:9" x14ac:dyDescent="0.2">
      <c r="B3" s="3">
        <v>1</v>
      </c>
      <c r="E3" s="1" t="s">
        <v>97</v>
      </c>
      <c r="G3" s="24">
        <f>+F8+F15</f>
        <v>53117.953000000009</v>
      </c>
      <c r="H3" s="30"/>
      <c r="I3" s="24">
        <f>+H8+H15</f>
        <v>76248.77</v>
      </c>
    </row>
    <row r="4" spans="1:9" x14ac:dyDescent="0.2">
      <c r="C4" s="3" t="s">
        <v>5</v>
      </c>
      <c r="E4" s="1" t="s">
        <v>187</v>
      </c>
      <c r="H4" s="30"/>
    </row>
    <row r="5" spans="1:9" x14ac:dyDescent="0.2">
      <c r="E5" s="1" t="s">
        <v>198</v>
      </c>
      <c r="F5" s="24">
        <v>19509.27</v>
      </c>
      <c r="H5" s="30">
        <v>20537.02</v>
      </c>
    </row>
    <row r="6" spans="1:9" x14ac:dyDescent="0.2">
      <c r="E6" s="1" t="s">
        <v>201</v>
      </c>
      <c r="F6" s="24">
        <v>0</v>
      </c>
      <c r="H6" s="30">
        <v>0</v>
      </c>
    </row>
    <row r="7" spans="1:9" x14ac:dyDescent="0.2">
      <c r="E7" s="1" t="s">
        <v>203</v>
      </c>
      <c r="F7" s="24">
        <v>202.93</v>
      </c>
      <c r="H7" s="30">
        <v>260.33</v>
      </c>
    </row>
    <row r="8" spans="1:9" x14ac:dyDescent="0.2">
      <c r="F8" s="33">
        <f>SUM(F5:F7)</f>
        <v>19712.2</v>
      </c>
      <c r="H8" s="33">
        <f>SUM(H5:H7)</f>
        <v>20797.350000000002</v>
      </c>
    </row>
    <row r="9" spans="1:9" x14ac:dyDescent="0.2">
      <c r="C9" s="3" t="s">
        <v>14</v>
      </c>
      <c r="E9" s="1" t="s">
        <v>188</v>
      </c>
      <c r="H9" s="30"/>
    </row>
    <row r="10" spans="1:9" x14ac:dyDescent="0.2">
      <c r="E10" s="1" t="s">
        <v>214</v>
      </c>
      <c r="F10" s="24">
        <v>19361.29</v>
      </c>
      <c r="H10" s="30">
        <v>34059.019999999997</v>
      </c>
    </row>
    <row r="11" spans="1:9" x14ac:dyDescent="0.2">
      <c r="E11" s="1" t="s">
        <v>223</v>
      </c>
      <c r="F11" s="24">
        <v>6886.8429999999998</v>
      </c>
      <c r="H11" s="30">
        <v>8699.36</v>
      </c>
    </row>
    <row r="12" spans="1:9" x14ac:dyDescent="0.2">
      <c r="E12" s="1" t="s">
        <v>224</v>
      </c>
      <c r="F12" s="24">
        <v>171.52</v>
      </c>
      <c r="H12" s="30">
        <v>3656.84</v>
      </c>
    </row>
    <row r="13" spans="1:9" x14ac:dyDescent="0.2">
      <c r="E13" s="1" t="s">
        <v>215</v>
      </c>
      <c r="F13" s="24">
        <v>3782.37</v>
      </c>
      <c r="H13" s="30">
        <v>5598.8</v>
      </c>
    </row>
    <row r="14" spans="1:9" x14ac:dyDescent="0.2">
      <c r="E14" s="1" t="s">
        <v>216</v>
      </c>
      <c r="F14" s="24">
        <v>3203.73</v>
      </c>
      <c r="H14" s="30">
        <v>3437.4</v>
      </c>
    </row>
    <row r="15" spans="1:9" x14ac:dyDescent="0.2">
      <c r="F15" s="33">
        <f>SUM(F10:F14)</f>
        <v>33405.753000000004</v>
      </c>
      <c r="H15" s="33">
        <f>SUM(H10:H14)</f>
        <v>55451.420000000006</v>
      </c>
    </row>
    <row r="16" spans="1:9" ht="14.65" customHeight="1" x14ac:dyDescent="0.2">
      <c r="B16" s="3">
        <v>2</v>
      </c>
      <c r="E16" s="1" t="s">
        <v>98</v>
      </c>
      <c r="G16" s="24">
        <f>F25</f>
        <v>17353.96</v>
      </c>
      <c r="H16" s="30"/>
      <c r="I16" s="24">
        <f>H25</f>
        <v>21409.26</v>
      </c>
    </row>
    <row r="17" spans="2:9" x14ac:dyDescent="0.2">
      <c r="C17" s="3" t="s">
        <v>5</v>
      </c>
      <c r="E17" s="1" t="s">
        <v>187</v>
      </c>
      <c r="H17" s="30"/>
    </row>
    <row r="18" spans="2:9" x14ac:dyDescent="0.2">
      <c r="E18" s="1" t="s">
        <v>193</v>
      </c>
      <c r="F18" s="24">
        <v>3343.4</v>
      </c>
      <c r="H18" s="30">
        <v>2849.99</v>
      </c>
    </row>
    <row r="19" spans="2:9" x14ac:dyDescent="0.2">
      <c r="E19" s="1" t="s">
        <v>194</v>
      </c>
      <c r="F19" s="24">
        <v>4258.09</v>
      </c>
      <c r="H19" s="30">
        <v>4209.88</v>
      </c>
    </row>
    <row r="20" spans="2:9" x14ac:dyDescent="0.2">
      <c r="E20" s="1" t="s">
        <v>195</v>
      </c>
      <c r="F20" s="24">
        <v>1410</v>
      </c>
      <c r="H20" s="30">
        <v>2680</v>
      </c>
    </row>
    <row r="21" spans="2:9" x14ac:dyDescent="0.2">
      <c r="E21" s="1" t="s">
        <v>196</v>
      </c>
      <c r="F21" s="24">
        <v>156.5</v>
      </c>
      <c r="H21" s="30">
        <v>4053.1</v>
      </c>
    </row>
    <row r="22" spans="2:9" x14ac:dyDescent="0.2">
      <c r="E22" s="1" t="s">
        <v>197</v>
      </c>
      <c r="F22" s="24">
        <v>2969.54</v>
      </c>
      <c r="H22" s="30">
        <v>3859.08</v>
      </c>
    </row>
    <row r="23" spans="2:9" x14ac:dyDescent="0.2">
      <c r="E23" s="1" t="s">
        <v>205</v>
      </c>
      <c r="F23" s="24">
        <v>1589.43</v>
      </c>
      <c r="H23" s="24">
        <v>717.21</v>
      </c>
    </row>
    <row r="24" spans="2:9" x14ac:dyDescent="0.2">
      <c r="E24" s="1" t="s">
        <v>209</v>
      </c>
      <c r="F24" s="24">
        <v>3627</v>
      </c>
      <c r="H24" s="30">
        <v>3040</v>
      </c>
    </row>
    <row r="25" spans="2:9" x14ac:dyDescent="0.2">
      <c r="F25" s="33">
        <f>SUM(F18:F24)</f>
        <v>17353.96</v>
      </c>
      <c r="H25" s="33">
        <f>SUM(H18:H24)</f>
        <v>21409.26</v>
      </c>
    </row>
    <row r="26" spans="2:9" x14ac:dyDescent="0.2">
      <c r="C26" s="3" t="s">
        <v>14</v>
      </c>
      <c r="E26" s="1" t="s">
        <v>188</v>
      </c>
      <c r="H26" s="30"/>
    </row>
    <row r="27" spans="2:9" x14ac:dyDescent="0.2">
      <c r="B27" s="3">
        <v>3</v>
      </c>
      <c r="E27" s="1" t="s">
        <v>99</v>
      </c>
      <c r="H27" s="30"/>
    </row>
    <row r="28" spans="2:9" x14ac:dyDescent="0.2">
      <c r="C28" s="3" t="s">
        <v>5</v>
      </c>
      <c r="E28" s="1" t="s">
        <v>187</v>
      </c>
      <c r="G28" s="24">
        <f>F31</f>
        <v>11306.87</v>
      </c>
      <c r="H28" s="30"/>
      <c r="I28" s="24">
        <f>H31</f>
        <v>19364</v>
      </c>
    </row>
    <row r="29" spans="2:9" x14ac:dyDescent="0.2">
      <c r="E29" s="1" t="s">
        <v>199</v>
      </c>
      <c r="F29" s="24">
        <v>9429.9500000000007</v>
      </c>
      <c r="H29" s="30">
        <v>16261.64</v>
      </c>
    </row>
    <row r="30" spans="2:9" x14ac:dyDescent="0.2">
      <c r="E30" s="1" t="s">
        <v>200</v>
      </c>
      <c r="F30" s="24">
        <v>1876.92</v>
      </c>
      <c r="H30" s="30">
        <v>3102.36</v>
      </c>
    </row>
    <row r="31" spans="2:9" x14ac:dyDescent="0.2">
      <c r="F31" s="33">
        <f>SUM(F29:F30)</f>
        <v>11306.87</v>
      </c>
      <c r="H31" s="33">
        <f>SUM(H29:H30)</f>
        <v>19364</v>
      </c>
    </row>
    <row r="32" spans="2:9" x14ac:dyDescent="0.2">
      <c r="B32" s="3">
        <v>4</v>
      </c>
      <c r="E32" s="1" t="s">
        <v>100</v>
      </c>
      <c r="G32" s="24">
        <f>+F39</f>
        <v>178133.77</v>
      </c>
      <c r="H32" s="30"/>
      <c r="I32" s="24">
        <f>+H39</f>
        <v>205736.62999999998</v>
      </c>
    </row>
    <row r="33" spans="2:15" x14ac:dyDescent="0.2">
      <c r="C33" s="3" t="s">
        <v>5</v>
      </c>
      <c r="E33" s="1" t="s">
        <v>187</v>
      </c>
      <c r="H33" s="30"/>
    </row>
    <row r="34" spans="2:15" x14ac:dyDescent="0.2">
      <c r="E34" s="1" t="s">
        <v>189</v>
      </c>
      <c r="F34" s="24">
        <v>125457.56</v>
      </c>
      <c r="H34" s="30">
        <v>148931.35999999999</v>
      </c>
      <c r="I34" s="29"/>
    </row>
    <row r="35" spans="2:15" x14ac:dyDescent="0.2">
      <c r="E35" s="1" t="s">
        <v>190</v>
      </c>
      <c r="F35" s="24">
        <v>36003.53</v>
      </c>
      <c r="H35" s="30">
        <v>41878.589999999997</v>
      </c>
      <c r="I35" s="29"/>
    </row>
    <row r="36" spans="2:15" x14ac:dyDescent="0.2">
      <c r="E36" s="1" t="s">
        <v>191</v>
      </c>
      <c r="F36" s="24">
        <v>13423.35</v>
      </c>
      <c r="H36" s="30">
        <v>10510.35</v>
      </c>
      <c r="I36" s="29"/>
    </row>
    <row r="37" spans="2:15" x14ac:dyDescent="0.2">
      <c r="E37" s="1" t="s">
        <v>192</v>
      </c>
      <c r="F37" s="24">
        <v>99.33</v>
      </c>
      <c r="H37" s="30">
        <v>10.33</v>
      </c>
      <c r="I37" s="29"/>
    </row>
    <row r="38" spans="2:15" x14ac:dyDescent="0.2">
      <c r="E38" s="1" t="s">
        <v>222</v>
      </c>
      <c r="F38" s="24">
        <v>3150</v>
      </c>
      <c r="H38" s="30">
        <v>4406</v>
      </c>
      <c r="I38" s="29"/>
    </row>
    <row r="39" spans="2:15" x14ac:dyDescent="0.2">
      <c r="F39" s="33">
        <f>SUM(F34:F38)</f>
        <v>178133.77</v>
      </c>
      <c r="H39" s="33">
        <f>SUM(H34:H38)</f>
        <v>205736.62999999998</v>
      </c>
    </row>
    <row r="40" spans="2:15" x14ac:dyDescent="0.2">
      <c r="B40" s="3">
        <v>5</v>
      </c>
      <c r="E40" s="1" t="s">
        <v>101</v>
      </c>
      <c r="G40" s="24">
        <f>264.1+196</f>
        <v>460.1</v>
      </c>
      <c r="H40" s="24"/>
      <c r="I40" s="24">
        <f>264.1+98+3120</f>
        <v>3482.1</v>
      </c>
      <c r="J40" s="1"/>
      <c r="L40" s="1"/>
      <c r="M40" s="1"/>
      <c r="N40" s="1"/>
      <c r="O40" s="1"/>
    </row>
    <row r="41" spans="2:15" x14ac:dyDescent="0.2">
      <c r="B41" s="3">
        <v>6</v>
      </c>
      <c r="E41" s="1" t="s">
        <v>102</v>
      </c>
      <c r="H41" s="24"/>
      <c r="I41" s="24"/>
      <c r="J41" s="1"/>
      <c r="L41" s="1"/>
      <c r="M41" s="1"/>
      <c r="N41" s="1"/>
      <c r="O41" s="1"/>
    </row>
    <row r="42" spans="2:15" x14ac:dyDescent="0.2">
      <c r="B42" s="3">
        <v>7</v>
      </c>
      <c r="E42" s="1" t="s">
        <v>103</v>
      </c>
      <c r="G42" s="24">
        <f>+F49+F57</f>
        <v>126160.05000000002</v>
      </c>
      <c r="H42" s="24"/>
      <c r="I42" s="24">
        <f>+H49+H57</f>
        <v>100801.59</v>
      </c>
      <c r="J42" s="1"/>
      <c r="L42" s="1"/>
      <c r="M42" s="1"/>
      <c r="N42" s="1"/>
      <c r="O42" s="1"/>
    </row>
    <row r="43" spans="2:15" x14ac:dyDescent="0.2">
      <c r="C43" s="3" t="s">
        <v>5</v>
      </c>
      <c r="E43" s="1" t="s">
        <v>187</v>
      </c>
      <c r="H43" s="30"/>
    </row>
    <row r="44" spans="2:15" x14ac:dyDescent="0.2">
      <c r="E44" s="1" t="s">
        <v>202</v>
      </c>
      <c r="F44" s="24">
        <v>2038.29</v>
      </c>
      <c r="H44" s="24">
        <v>3656.48</v>
      </c>
      <c r="I44" s="24"/>
      <c r="J44" s="1"/>
      <c r="L44" s="1"/>
      <c r="M44" s="1"/>
      <c r="N44" s="1"/>
      <c r="O44" s="1"/>
    </row>
    <row r="45" spans="2:15" x14ac:dyDescent="0.2">
      <c r="E45" s="1" t="s">
        <v>204</v>
      </c>
      <c r="F45" s="24">
        <v>1760</v>
      </c>
      <c r="H45" s="24">
        <v>3330</v>
      </c>
      <c r="I45" s="24"/>
      <c r="J45" s="1"/>
      <c r="L45" s="1"/>
      <c r="M45" s="1"/>
      <c r="N45" s="1"/>
      <c r="O45" s="1"/>
    </row>
    <row r="46" spans="2:15" x14ac:dyDescent="0.2">
      <c r="E46" s="1" t="s">
        <v>206</v>
      </c>
      <c r="F46" s="24">
        <v>1747.7</v>
      </c>
      <c r="H46" s="24">
        <v>438.71</v>
      </c>
      <c r="I46" s="24"/>
      <c r="J46" s="1"/>
      <c r="L46" s="1"/>
      <c r="M46" s="1"/>
      <c r="N46" s="1"/>
      <c r="O46" s="1"/>
    </row>
    <row r="47" spans="2:15" x14ac:dyDescent="0.2">
      <c r="E47" s="1" t="s">
        <v>207</v>
      </c>
      <c r="F47" s="24">
        <v>124</v>
      </c>
      <c r="H47" s="24">
        <v>334.44</v>
      </c>
      <c r="I47" s="24"/>
      <c r="J47" s="1"/>
      <c r="L47" s="1"/>
      <c r="M47" s="1"/>
      <c r="N47" s="1"/>
      <c r="O47" s="1"/>
    </row>
    <row r="48" spans="2:15" x14ac:dyDescent="0.2">
      <c r="E48" s="1" t="s">
        <v>208</v>
      </c>
      <c r="H48" s="24"/>
      <c r="I48" s="24"/>
      <c r="J48" s="1"/>
      <c r="L48" s="1"/>
      <c r="M48" s="1"/>
      <c r="N48" s="1"/>
      <c r="O48" s="1"/>
    </row>
    <row r="49" spans="1:15" x14ac:dyDescent="0.2">
      <c r="F49" s="33">
        <f>SUM(F44:F48)</f>
        <v>5669.99</v>
      </c>
      <c r="H49" s="33">
        <f>SUM(H44:H48)</f>
        <v>7759.6299999999992</v>
      </c>
    </row>
    <row r="50" spans="1:15" x14ac:dyDescent="0.2">
      <c r="C50" s="3" t="s">
        <v>14</v>
      </c>
      <c r="E50" s="1" t="s">
        <v>188</v>
      </c>
      <c r="H50" s="30"/>
      <c r="I50" s="24"/>
    </row>
    <row r="51" spans="1:15" x14ac:dyDescent="0.2">
      <c r="E51" s="1" t="s">
        <v>210</v>
      </c>
      <c r="F51" s="24">
        <v>66765</v>
      </c>
      <c r="H51" s="24">
        <v>44516</v>
      </c>
      <c r="I51" s="24"/>
      <c r="J51" s="1"/>
      <c r="L51" s="1"/>
      <c r="M51" s="1"/>
      <c r="N51" s="1"/>
      <c r="O51" s="1"/>
    </row>
    <row r="52" spans="1:15" x14ac:dyDescent="0.2">
      <c r="E52" s="1" t="s">
        <v>211</v>
      </c>
      <c r="F52" s="24">
        <v>44890</v>
      </c>
      <c r="H52" s="24">
        <v>37520</v>
      </c>
      <c r="I52" s="24"/>
      <c r="J52" s="1"/>
      <c r="L52" s="1"/>
      <c r="M52" s="1"/>
      <c r="N52" s="1"/>
      <c r="O52" s="1"/>
    </row>
    <row r="53" spans="1:15" x14ac:dyDescent="0.2">
      <c r="E53" s="1" t="s">
        <v>212</v>
      </c>
      <c r="F53" s="24">
        <v>5011.71</v>
      </c>
      <c r="H53" s="24">
        <v>8462.0499999999993</v>
      </c>
      <c r="I53" s="24"/>
      <c r="J53" s="1"/>
      <c r="L53" s="1"/>
      <c r="M53" s="1"/>
      <c r="N53" s="1"/>
      <c r="O53" s="1"/>
    </row>
    <row r="54" spans="1:15" x14ac:dyDescent="0.2">
      <c r="E54" s="1" t="s">
        <v>213</v>
      </c>
      <c r="F54" s="24">
        <v>2510</v>
      </c>
      <c r="H54" s="24">
        <v>1845.04</v>
      </c>
      <c r="I54" s="24"/>
      <c r="J54" s="1"/>
      <c r="L54" s="1"/>
      <c r="M54" s="1"/>
      <c r="N54" s="1"/>
      <c r="O54" s="1"/>
    </row>
    <row r="55" spans="1:15" x14ac:dyDescent="0.2">
      <c r="E55" s="1" t="s">
        <v>217</v>
      </c>
      <c r="F55" s="24">
        <v>1127</v>
      </c>
      <c r="H55" s="24">
        <v>448.5</v>
      </c>
      <c r="I55" s="24"/>
      <c r="J55" s="1"/>
      <c r="L55" s="1"/>
      <c r="M55" s="1"/>
      <c r="N55" s="1"/>
      <c r="O55" s="1"/>
    </row>
    <row r="56" spans="1:15" x14ac:dyDescent="0.2">
      <c r="E56" s="1" t="s">
        <v>202</v>
      </c>
      <c r="F56" s="24">
        <v>186.35</v>
      </c>
      <c r="H56" s="24">
        <v>250.37</v>
      </c>
      <c r="I56" s="24"/>
      <c r="J56" s="1"/>
      <c r="L56" s="1"/>
      <c r="M56" s="1"/>
      <c r="N56" s="1"/>
      <c r="O56" s="1"/>
    </row>
    <row r="57" spans="1:15" x14ac:dyDescent="0.2">
      <c r="F57" s="33">
        <f>SUM(F51:F56)</f>
        <v>120490.06000000001</v>
      </c>
      <c r="H57" s="33">
        <f>SUM(H51:H56)</f>
        <v>93041.959999999992</v>
      </c>
    </row>
    <row r="58" spans="1:15" x14ac:dyDescent="0.2">
      <c r="B58" s="3">
        <v>8</v>
      </c>
      <c r="E58" s="1" t="s">
        <v>104</v>
      </c>
      <c r="H58" s="24"/>
      <c r="I58" s="24"/>
      <c r="J58" s="1"/>
      <c r="L58" s="1"/>
      <c r="M58" s="1"/>
      <c r="N58" s="1"/>
      <c r="O58" s="1"/>
    </row>
    <row r="59" spans="1:15" x14ac:dyDescent="0.2">
      <c r="E59" s="26" t="s">
        <v>13</v>
      </c>
      <c r="F59" s="27"/>
      <c r="G59" s="27">
        <f>SUM(G3:G58)</f>
        <v>386532.70299999998</v>
      </c>
      <c r="H59" s="27"/>
      <c r="I59" s="27">
        <f>SUM(I3:I58)</f>
        <v>427042.35</v>
      </c>
      <c r="J59" s="1"/>
      <c r="L59" s="1"/>
      <c r="M59" s="1"/>
      <c r="N59" s="1"/>
      <c r="O59" s="1"/>
    </row>
    <row r="60" spans="1:15" s="2" customFormat="1" hidden="1" x14ac:dyDescent="0.2">
      <c r="A60" s="3" t="s">
        <v>1</v>
      </c>
      <c r="B60" s="3"/>
      <c r="C60" s="3"/>
      <c r="D60" s="3"/>
      <c r="E60" s="2" t="s">
        <v>118</v>
      </c>
      <c r="F60" s="25"/>
      <c r="G60" s="25"/>
      <c r="H60" s="25"/>
      <c r="I60" s="25"/>
    </row>
    <row r="61" spans="1:15" hidden="1" x14ac:dyDescent="0.2">
      <c r="B61" s="3">
        <v>1</v>
      </c>
      <c r="E61" s="1" t="s">
        <v>97</v>
      </c>
      <c r="H61" s="24"/>
      <c r="I61" s="24"/>
      <c r="J61" s="1"/>
      <c r="L61" s="1"/>
      <c r="M61" s="1"/>
      <c r="N61" s="1"/>
      <c r="O61" s="1"/>
    </row>
    <row r="62" spans="1:15" hidden="1" x14ac:dyDescent="0.2">
      <c r="B62" s="3">
        <v>2</v>
      </c>
      <c r="E62" s="1" t="s">
        <v>98</v>
      </c>
      <c r="H62" s="24"/>
      <c r="I62" s="24"/>
      <c r="J62" s="1"/>
      <c r="L62" s="1"/>
      <c r="M62" s="1"/>
      <c r="N62" s="1"/>
      <c r="O62" s="1"/>
    </row>
    <row r="63" spans="1:15" hidden="1" x14ac:dyDescent="0.2">
      <c r="B63" s="3">
        <v>3</v>
      </c>
      <c r="E63" s="1" t="s">
        <v>99</v>
      </c>
      <c r="H63" s="24"/>
      <c r="I63" s="24"/>
      <c r="J63" s="1"/>
      <c r="L63" s="1"/>
      <c r="M63" s="1"/>
      <c r="N63" s="1"/>
      <c r="O63" s="1"/>
    </row>
    <row r="64" spans="1:15" hidden="1" x14ac:dyDescent="0.2">
      <c r="B64" s="3">
        <v>4</v>
      </c>
      <c r="E64" s="1" t="s">
        <v>100</v>
      </c>
      <c r="H64" s="24"/>
      <c r="I64" s="24"/>
      <c r="J64" s="1"/>
      <c r="L64" s="1"/>
      <c r="M64" s="1"/>
      <c r="N64" s="1"/>
      <c r="O64" s="1"/>
    </row>
    <row r="65" spans="1:15" hidden="1" x14ac:dyDescent="0.2">
      <c r="B65" s="3">
        <v>5</v>
      </c>
      <c r="E65" s="1" t="s">
        <v>101</v>
      </c>
      <c r="H65" s="24"/>
      <c r="I65" s="24"/>
      <c r="J65" s="1"/>
      <c r="L65" s="1"/>
      <c r="M65" s="1"/>
      <c r="N65" s="1"/>
      <c r="O65" s="1"/>
    </row>
    <row r="66" spans="1:15" hidden="1" x14ac:dyDescent="0.2">
      <c r="B66" s="3">
        <v>6</v>
      </c>
      <c r="E66" s="1" t="s">
        <v>102</v>
      </c>
      <c r="H66" s="24"/>
      <c r="I66" s="24"/>
      <c r="J66" s="1"/>
      <c r="L66" s="1"/>
      <c r="M66" s="1"/>
      <c r="N66" s="1"/>
      <c r="O66" s="1"/>
    </row>
    <row r="67" spans="1:15" hidden="1" x14ac:dyDescent="0.2">
      <c r="B67" s="3">
        <v>7</v>
      </c>
      <c r="E67" s="1" t="s">
        <v>103</v>
      </c>
      <c r="H67" s="24"/>
      <c r="I67" s="24"/>
      <c r="J67" s="1"/>
      <c r="L67" s="1"/>
      <c r="M67" s="1"/>
      <c r="N67" s="1"/>
      <c r="O67" s="1"/>
    </row>
    <row r="68" spans="1:15" hidden="1" x14ac:dyDescent="0.2">
      <c r="B68" s="3">
        <v>8</v>
      </c>
      <c r="E68" s="1" t="s">
        <v>104</v>
      </c>
      <c r="H68" s="24"/>
      <c r="I68" s="24"/>
      <c r="J68" s="1"/>
      <c r="L68" s="1"/>
      <c r="M68" s="1"/>
      <c r="N68" s="1"/>
      <c r="O68" s="1"/>
    </row>
    <row r="69" spans="1:15" hidden="1" x14ac:dyDescent="0.2">
      <c r="E69" s="26" t="s">
        <v>13</v>
      </c>
      <c r="F69" s="27"/>
      <c r="G69" s="27"/>
      <c r="H69" s="27"/>
      <c r="I69" s="27"/>
      <c r="J69" s="1"/>
      <c r="L69" s="1"/>
      <c r="M69" s="1"/>
      <c r="N69" s="1"/>
      <c r="O69" s="1"/>
    </row>
    <row r="70" spans="1:15" s="2" customFormat="1" x14ac:dyDescent="0.2">
      <c r="A70" s="3" t="s">
        <v>37</v>
      </c>
      <c r="B70" s="3"/>
      <c r="C70" s="3"/>
      <c r="D70" s="3"/>
      <c r="E70" s="2" t="s">
        <v>121</v>
      </c>
      <c r="F70" s="25"/>
      <c r="G70" s="25"/>
      <c r="H70" s="25"/>
      <c r="I70" s="25"/>
    </row>
    <row r="71" spans="1:15" x14ac:dyDescent="0.2">
      <c r="B71" s="3">
        <v>1</v>
      </c>
      <c r="E71" s="1" t="s">
        <v>123</v>
      </c>
      <c r="H71" s="24"/>
      <c r="I71" s="24"/>
      <c r="J71" s="1"/>
      <c r="L71" s="1"/>
      <c r="M71" s="1"/>
      <c r="N71" s="1"/>
      <c r="O71" s="1"/>
    </row>
    <row r="72" spans="1:15" s="8" customFormat="1" ht="15" x14ac:dyDescent="0.25">
      <c r="A72" s="6"/>
      <c r="B72" s="6"/>
      <c r="C72" s="6"/>
      <c r="D72" s="6"/>
      <c r="E72" s="6" t="s">
        <v>149</v>
      </c>
      <c r="F72" s="38">
        <v>2023</v>
      </c>
      <c r="G72" s="38"/>
      <c r="H72" s="38">
        <v>2024</v>
      </c>
      <c r="I72" s="38"/>
    </row>
    <row r="73" spans="1:15" x14ac:dyDescent="0.2">
      <c r="B73" s="3">
        <v>2</v>
      </c>
      <c r="E73" s="1" t="s">
        <v>124</v>
      </c>
      <c r="G73" s="24">
        <f>+F74</f>
        <v>4993.5200000000004</v>
      </c>
      <c r="H73" s="24"/>
      <c r="I73" s="24">
        <f>+H74</f>
        <v>5833.49</v>
      </c>
      <c r="J73" s="1"/>
      <c r="L73" s="1"/>
      <c r="M73" s="1"/>
      <c r="N73" s="1"/>
      <c r="O73" s="1"/>
    </row>
    <row r="74" spans="1:15" x14ac:dyDescent="0.2">
      <c r="C74" s="3" t="s">
        <v>22</v>
      </c>
      <c r="E74" s="1" t="s">
        <v>180</v>
      </c>
      <c r="F74" s="24">
        <v>4993.5200000000004</v>
      </c>
      <c r="H74" s="24">
        <v>5833.49</v>
      </c>
      <c r="I74" s="24"/>
      <c r="J74" s="1"/>
      <c r="L74" s="1"/>
      <c r="M74" s="1"/>
      <c r="N74" s="1"/>
      <c r="O74" s="1"/>
    </row>
    <row r="75" spans="1:15" x14ac:dyDescent="0.2">
      <c r="B75" s="3">
        <v>3</v>
      </c>
      <c r="E75" s="1" t="s">
        <v>125</v>
      </c>
      <c r="H75" s="24"/>
      <c r="I75" s="24"/>
      <c r="J75" s="1"/>
      <c r="L75" s="1"/>
      <c r="M75" s="1"/>
      <c r="N75" s="1"/>
      <c r="O75" s="1"/>
    </row>
    <row r="76" spans="1:15" x14ac:dyDescent="0.2">
      <c r="E76" s="26" t="s">
        <v>13</v>
      </c>
      <c r="F76" s="27"/>
      <c r="G76" s="27">
        <f>SUM(G71:G75)</f>
        <v>4993.5200000000004</v>
      </c>
      <c r="H76" s="27"/>
      <c r="I76" s="27">
        <f>SUM(I71:I75)</f>
        <v>5833.49</v>
      </c>
      <c r="J76" s="1"/>
      <c r="L76" s="1"/>
      <c r="M76" s="1"/>
      <c r="N76" s="1"/>
      <c r="O76" s="1"/>
    </row>
    <row r="77" spans="1:15" s="2" customFormat="1" x14ac:dyDescent="0.2">
      <c r="A77" s="3" t="s">
        <v>63</v>
      </c>
      <c r="B77" s="3"/>
      <c r="C77" s="3"/>
      <c r="D77" s="3"/>
      <c r="E77" s="2" t="s">
        <v>130</v>
      </c>
      <c r="F77" s="25"/>
      <c r="G77" s="25"/>
      <c r="H77" s="25"/>
      <c r="I77" s="25"/>
    </row>
    <row r="78" spans="1:15" x14ac:dyDescent="0.2">
      <c r="B78" s="3">
        <v>1</v>
      </c>
      <c r="E78" s="1" t="s">
        <v>132</v>
      </c>
      <c r="H78" s="24"/>
      <c r="I78" s="24"/>
      <c r="J78" s="1"/>
      <c r="L78" s="1"/>
      <c r="M78" s="1"/>
      <c r="N78" s="1"/>
      <c r="O78" s="1"/>
    </row>
    <row r="79" spans="1:15" x14ac:dyDescent="0.2">
      <c r="B79" s="3">
        <v>2</v>
      </c>
      <c r="E79" s="1" t="s">
        <v>133</v>
      </c>
      <c r="H79" s="24"/>
      <c r="I79" s="24"/>
      <c r="J79" s="1"/>
      <c r="L79" s="1"/>
      <c r="M79" s="1"/>
      <c r="N79" s="1"/>
      <c r="O79" s="1"/>
    </row>
    <row r="80" spans="1:15" x14ac:dyDescent="0.2">
      <c r="B80" s="3">
        <v>3</v>
      </c>
      <c r="E80" s="1" t="s">
        <v>134</v>
      </c>
      <c r="H80" s="24"/>
      <c r="I80" s="24"/>
      <c r="J80" s="1"/>
      <c r="L80" s="1"/>
      <c r="M80" s="1"/>
      <c r="N80" s="1"/>
      <c r="O80" s="1"/>
    </row>
    <row r="81" spans="1:15" x14ac:dyDescent="0.2">
      <c r="B81" s="3">
        <v>4</v>
      </c>
      <c r="E81" s="1" t="s">
        <v>135</v>
      </c>
      <c r="H81" s="24"/>
      <c r="I81" s="24"/>
      <c r="J81" s="1"/>
      <c r="L81" s="1"/>
      <c r="M81" s="1"/>
      <c r="N81" s="1"/>
      <c r="O81" s="1"/>
    </row>
    <row r="82" spans="1:15" x14ac:dyDescent="0.2">
      <c r="B82" s="3">
        <v>5</v>
      </c>
      <c r="E82" s="1" t="s">
        <v>102</v>
      </c>
      <c r="G82" s="24">
        <f>+F85</f>
        <v>0</v>
      </c>
      <c r="H82" s="24"/>
      <c r="I82" s="24">
        <f>+H85</f>
        <v>0</v>
      </c>
      <c r="J82" s="1"/>
      <c r="L82" s="1"/>
      <c r="M82" s="1"/>
      <c r="N82" s="1"/>
      <c r="O82" s="1"/>
    </row>
    <row r="83" spans="1:15" x14ac:dyDescent="0.2">
      <c r="C83" s="3" t="s">
        <v>5</v>
      </c>
      <c r="E83" s="1" t="s">
        <v>187</v>
      </c>
      <c r="H83" s="30"/>
    </row>
    <row r="84" spans="1:15" x14ac:dyDescent="0.2">
      <c r="E84" s="1" t="s">
        <v>218</v>
      </c>
      <c r="H84" s="24">
        <v>0</v>
      </c>
      <c r="I84" s="24"/>
      <c r="J84" s="1"/>
      <c r="L84" s="1"/>
      <c r="M84" s="1"/>
      <c r="N84" s="1"/>
      <c r="O84" s="1"/>
    </row>
    <row r="85" spans="1:15" x14ac:dyDescent="0.2">
      <c r="F85" s="33">
        <f>SUM(F84)</f>
        <v>0</v>
      </c>
      <c r="H85" s="33">
        <f>SUM(H84)</f>
        <v>0</v>
      </c>
    </row>
    <row r="86" spans="1:15" x14ac:dyDescent="0.2">
      <c r="B86" s="3">
        <v>6</v>
      </c>
      <c r="E86" s="1" t="s">
        <v>125</v>
      </c>
      <c r="H86" s="24"/>
      <c r="I86" s="24"/>
      <c r="J86" s="1"/>
      <c r="L86" s="1"/>
      <c r="M86" s="1"/>
      <c r="N86" s="1"/>
      <c r="O86" s="1"/>
    </row>
    <row r="87" spans="1:15" x14ac:dyDescent="0.2">
      <c r="E87" s="26" t="s">
        <v>13</v>
      </c>
      <c r="F87" s="27"/>
      <c r="G87" s="27">
        <f>SUM(G78:G86)</f>
        <v>0</v>
      </c>
      <c r="H87" s="27"/>
      <c r="I87" s="27">
        <f>SUM(I78:I86)</f>
        <v>0</v>
      </c>
      <c r="J87" s="1"/>
      <c r="L87" s="1"/>
      <c r="M87" s="1"/>
      <c r="N87" s="1"/>
      <c r="O87" s="1"/>
    </row>
    <row r="88" spans="1:15" s="2" customFormat="1" x14ac:dyDescent="0.2">
      <c r="A88" s="3" t="s">
        <v>91</v>
      </c>
      <c r="B88" s="3"/>
      <c r="C88" s="3"/>
      <c r="D88" s="3"/>
      <c r="E88" s="2" t="s">
        <v>140</v>
      </c>
      <c r="F88" s="25"/>
      <c r="G88" s="25"/>
      <c r="H88" s="25"/>
      <c r="I88" s="25"/>
    </row>
    <row r="89" spans="1:15" x14ac:dyDescent="0.2">
      <c r="B89" s="3">
        <v>1</v>
      </c>
      <c r="E89" s="1" t="s">
        <v>97</v>
      </c>
      <c r="G89" s="24">
        <f>+F90</f>
        <v>1563.47</v>
      </c>
      <c r="H89" s="24"/>
      <c r="I89" s="24">
        <f>+H90</f>
        <v>775.37</v>
      </c>
      <c r="J89" s="1"/>
      <c r="L89" s="1"/>
      <c r="M89" s="1"/>
      <c r="N89" s="1"/>
      <c r="O89" s="1"/>
    </row>
    <row r="90" spans="1:15" x14ac:dyDescent="0.2">
      <c r="E90" s="1" t="s">
        <v>184</v>
      </c>
      <c r="F90" s="24">
        <v>1563.47</v>
      </c>
      <c r="H90" s="24">
        <v>775.37</v>
      </c>
      <c r="I90" s="24"/>
      <c r="J90" s="1"/>
      <c r="L90" s="1"/>
      <c r="M90" s="1"/>
      <c r="N90" s="1"/>
      <c r="O90" s="1"/>
    </row>
    <row r="91" spans="1:15" x14ac:dyDescent="0.2">
      <c r="B91" s="3">
        <v>2</v>
      </c>
      <c r="E91" s="1" t="s">
        <v>98</v>
      </c>
      <c r="G91" s="24">
        <f>SUM(F92:F97)</f>
        <v>8309.33</v>
      </c>
      <c r="H91" s="24"/>
      <c r="I91" s="24">
        <f>SUM(H92:H97)</f>
        <v>9586.16</v>
      </c>
      <c r="J91" s="1"/>
      <c r="L91" s="1"/>
      <c r="M91" s="1"/>
      <c r="N91" s="1"/>
      <c r="O91" s="1"/>
    </row>
    <row r="92" spans="1:15" x14ac:dyDescent="0.2">
      <c r="E92" s="1" t="s">
        <v>181</v>
      </c>
      <c r="F92" s="24">
        <v>3080.03</v>
      </c>
      <c r="H92" s="24">
        <v>4712.5600000000004</v>
      </c>
      <c r="I92" s="24"/>
      <c r="J92" s="1"/>
      <c r="L92" s="1"/>
      <c r="M92" s="1"/>
      <c r="N92" s="1"/>
      <c r="O92" s="1"/>
    </row>
    <row r="93" spans="1:15" x14ac:dyDescent="0.2">
      <c r="E93" s="1" t="s">
        <v>182</v>
      </c>
      <c r="F93" s="24">
        <v>1542.75</v>
      </c>
      <c r="H93" s="24">
        <v>1389.56</v>
      </c>
      <c r="I93" s="24"/>
      <c r="J93" s="1"/>
      <c r="L93" s="1"/>
      <c r="M93" s="1"/>
      <c r="N93" s="1"/>
      <c r="O93" s="1"/>
    </row>
    <row r="94" spans="1:15" x14ac:dyDescent="0.2">
      <c r="E94" s="1" t="s">
        <v>183</v>
      </c>
      <c r="F94" s="24">
        <v>500.65</v>
      </c>
      <c r="H94" s="24">
        <v>532.57000000000005</v>
      </c>
      <c r="I94" s="24"/>
      <c r="J94" s="1"/>
      <c r="L94" s="1"/>
      <c r="M94" s="1"/>
      <c r="N94" s="1"/>
      <c r="O94" s="1"/>
    </row>
    <row r="95" spans="1:15" x14ac:dyDescent="0.2">
      <c r="E95" s="1" t="s">
        <v>185</v>
      </c>
      <c r="F95" s="24">
        <v>560.29999999999995</v>
      </c>
      <c r="H95" s="24">
        <v>523.66999999999996</v>
      </c>
      <c r="I95" s="24"/>
      <c r="J95" s="1"/>
      <c r="L95" s="1"/>
      <c r="M95" s="1"/>
      <c r="N95" s="1"/>
      <c r="O95" s="1"/>
    </row>
    <row r="96" spans="1:15" x14ac:dyDescent="0.2">
      <c r="E96" s="1" t="s">
        <v>186</v>
      </c>
      <c r="F96" s="24">
        <v>1356.8</v>
      </c>
      <c r="H96" s="24">
        <v>1159</v>
      </c>
      <c r="I96" s="24"/>
      <c r="J96" s="1"/>
      <c r="L96" s="1"/>
      <c r="M96" s="1"/>
      <c r="N96" s="1"/>
      <c r="O96" s="1"/>
    </row>
    <row r="97" spans="1:15" x14ac:dyDescent="0.2">
      <c r="E97" s="31" t="s">
        <v>227</v>
      </c>
      <c r="F97" s="24">
        <v>1268.8</v>
      </c>
      <c r="H97" s="24">
        <v>1268.8</v>
      </c>
      <c r="I97" s="24"/>
      <c r="J97" s="1"/>
      <c r="L97" s="1"/>
      <c r="M97" s="1"/>
      <c r="N97" s="1"/>
      <c r="O97" s="1"/>
    </row>
    <row r="98" spans="1:15" x14ac:dyDescent="0.2">
      <c r="B98" s="3">
        <v>3</v>
      </c>
      <c r="E98" s="1" t="s">
        <v>125</v>
      </c>
      <c r="G98" s="24">
        <f>+F99+F100+F101</f>
        <v>4365</v>
      </c>
      <c r="H98" s="24"/>
      <c r="I98" s="24">
        <f>+H99+H100+H101</f>
        <v>905</v>
      </c>
      <c r="J98" s="1"/>
      <c r="L98" s="1"/>
      <c r="M98" s="1"/>
      <c r="N98" s="1"/>
      <c r="O98" s="1"/>
    </row>
    <row r="99" spans="1:15" x14ac:dyDescent="0.2">
      <c r="E99" s="1" t="s">
        <v>219</v>
      </c>
      <c r="F99" s="24">
        <v>105</v>
      </c>
      <c r="H99" s="24">
        <v>605</v>
      </c>
      <c r="I99" s="24"/>
      <c r="J99" s="1"/>
      <c r="L99" s="1"/>
      <c r="M99" s="1"/>
      <c r="N99" s="1"/>
      <c r="O99" s="1"/>
    </row>
    <row r="100" spans="1:15" x14ac:dyDescent="0.2">
      <c r="E100" s="1" t="s">
        <v>220</v>
      </c>
      <c r="F100" s="24">
        <v>3960</v>
      </c>
      <c r="H100" s="24">
        <v>0</v>
      </c>
      <c r="I100" s="24"/>
      <c r="J100" s="1"/>
      <c r="L100" s="1"/>
      <c r="M100" s="1"/>
      <c r="N100" s="1"/>
      <c r="O100" s="1"/>
    </row>
    <row r="101" spans="1:15" x14ac:dyDescent="0.2">
      <c r="E101" s="32" t="s">
        <v>221</v>
      </c>
      <c r="F101" s="24">
        <v>300</v>
      </c>
      <c r="H101" s="24">
        <v>300</v>
      </c>
      <c r="I101" s="24"/>
      <c r="J101" s="1"/>
      <c r="L101" s="1"/>
      <c r="M101" s="1"/>
      <c r="N101" s="1"/>
      <c r="O101" s="1"/>
    </row>
    <row r="102" spans="1:15" x14ac:dyDescent="0.2">
      <c r="E102" s="26" t="s">
        <v>13</v>
      </c>
      <c r="F102" s="27"/>
      <c r="G102" s="27">
        <f>SUM(G89:G101)</f>
        <v>14237.8</v>
      </c>
      <c r="H102" s="27"/>
      <c r="I102" s="27">
        <f>SUM(I89:I101)</f>
        <v>11266.53</v>
      </c>
      <c r="J102" s="1"/>
      <c r="L102" s="1"/>
      <c r="M102" s="1"/>
      <c r="N102" s="1"/>
      <c r="O102" s="1"/>
    </row>
    <row r="103" spans="1:15" ht="12.75" thickBot="1" x14ac:dyDescent="0.25">
      <c r="A103" s="34"/>
      <c r="B103" s="34"/>
      <c r="C103" s="34"/>
      <c r="D103" s="34"/>
      <c r="E103" s="35" t="s">
        <v>144</v>
      </c>
      <c r="F103" s="36"/>
      <c r="G103" s="37">
        <f>+G59+G69+G76+G87+G102</f>
        <v>405764.02299999999</v>
      </c>
      <c r="H103" s="37"/>
      <c r="I103" s="37">
        <f>+I59+I69+I76+I87+I102</f>
        <v>444142.37</v>
      </c>
      <c r="J103" s="1"/>
      <c r="L103" s="1"/>
      <c r="M103" s="1"/>
      <c r="N103" s="1"/>
      <c r="O103" s="1"/>
    </row>
    <row r="104" spans="1:15" ht="12.75" thickTop="1" x14ac:dyDescent="0.2">
      <c r="E104" s="1" t="s">
        <v>146</v>
      </c>
      <c r="G104" s="24">
        <f>+G164-G103</f>
        <v>-7428.3629999999539</v>
      </c>
      <c r="H104" s="24"/>
      <c r="I104" s="24">
        <f>+I164-I103</f>
        <v>11490.229999999981</v>
      </c>
    </row>
    <row r="105" spans="1:15" x14ac:dyDescent="0.2">
      <c r="E105" s="1" t="s">
        <v>147</v>
      </c>
      <c r="H105" s="24"/>
      <c r="I105" s="24"/>
    </row>
    <row r="106" spans="1:15" x14ac:dyDescent="0.2">
      <c r="E106" s="2" t="s">
        <v>148</v>
      </c>
      <c r="G106" s="24">
        <f>+G104-G105</f>
        <v>-7428.3629999999539</v>
      </c>
      <c r="H106" s="24"/>
      <c r="I106" s="24">
        <f>+I104-I105</f>
        <v>11490.229999999981</v>
      </c>
    </row>
    <row r="107" spans="1:15" ht="12.75" thickBot="1" x14ac:dyDescent="0.25">
      <c r="A107" s="34"/>
      <c r="B107" s="34"/>
      <c r="C107" s="34"/>
      <c r="D107" s="34"/>
      <c r="E107" s="35" t="s">
        <v>226</v>
      </c>
      <c r="F107" s="36"/>
      <c r="G107" s="37">
        <f>+G103+G106</f>
        <v>398335.66000000003</v>
      </c>
      <c r="H107" s="37"/>
      <c r="I107" s="37">
        <f>+I103+I106</f>
        <v>455632.6</v>
      </c>
    </row>
    <row r="108" spans="1:15" ht="12.75" thickTop="1" x14ac:dyDescent="0.2">
      <c r="H108" s="24"/>
      <c r="I108" s="24"/>
      <c r="J108" s="1"/>
      <c r="L108" s="1"/>
      <c r="M108" s="1"/>
      <c r="N108" s="1"/>
      <c r="O108" s="1"/>
    </row>
    <row r="109" spans="1:15" ht="15" x14ac:dyDescent="0.2">
      <c r="A109" s="7"/>
      <c r="B109" s="7"/>
      <c r="C109" s="7"/>
      <c r="D109" s="7"/>
      <c r="E109" s="23" t="s">
        <v>150</v>
      </c>
      <c r="F109" s="38">
        <v>2023</v>
      </c>
      <c r="G109" s="38"/>
      <c r="H109" s="38">
        <v>2024</v>
      </c>
      <c r="I109" s="38"/>
      <c r="J109" s="1"/>
      <c r="L109" s="1"/>
      <c r="M109" s="1"/>
      <c r="N109" s="1"/>
      <c r="O109" s="1"/>
    </row>
    <row r="110" spans="1:15" x14ac:dyDescent="0.2">
      <c r="A110" s="3" t="s">
        <v>0</v>
      </c>
      <c r="E110" s="2" t="s">
        <v>105</v>
      </c>
      <c r="H110" s="24"/>
      <c r="I110" s="24"/>
      <c r="J110" s="1"/>
      <c r="L110" s="1"/>
      <c r="M110" s="1"/>
      <c r="N110" s="1"/>
      <c r="O110" s="1"/>
    </row>
    <row r="111" spans="1:15" x14ac:dyDescent="0.2">
      <c r="B111" s="3">
        <v>1</v>
      </c>
      <c r="E111" s="1" t="s">
        <v>106</v>
      </c>
      <c r="H111" s="24"/>
      <c r="I111" s="24"/>
    </row>
    <row r="112" spans="1:15" x14ac:dyDescent="0.2">
      <c r="B112" s="3">
        <v>2</v>
      </c>
      <c r="E112" s="1" t="s">
        <v>107</v>
      </c>
      <c r="H112" s="24"/>
      <c r="I112" s="24"/>
    </row>
    <row r="113" spans="2:9" x14ac:dyDescent="0.2">
      <c r="B113" s="3">
        <v>3</v>
      </c>
      <c r="E113" s="1" t="s">
        <v>108</v>
      </c>
      <c r="H113" s="24"/>
      <c r="I113" s="24"/>
    </row>
    <row r="114" spans="2:9" x14ac:dyDescent="0.2">
      <c r="B114" s="3">
        <v>4</v>
      </c>
      <c r="E114" s="1" t="s">
        <v>109</v>
      </c>
      <c r="G114" s="24">
        <f>+F115+F116</f>
        <v>58745</v>
      </c>
      <c r="H114" s="24"/>
      <c r="I114" s="24">
        <f>+H115+H116</f>
        <v>53450</v>
      </c>
    </row>
    <row r="115" spans="2:9" x14ac:dyDescent="0.2">
      <c r="C115" s="3" t="s">
        <v>22</v>
      </c>
      <c r="E115" s="1" t="s">
        <v>174</v>
      </c>
      <c r="F115" s="24">
        <v>36305</v>
      </c>
      <c r="H115" s="24">
        <v>40250</v>
      </c>
      <c r="I115" s="24"/>
    </row>
    <row r="116" spans="2:9" x14ac:dyDescent="0.2">
      <c r="C116" s="3" t="s">
        <v>23</v>
      </c>
      <c r="E116" s="1" t="s">
        <v>175</v>
      </c>
      <c r="F116" s="24">
        <v>22440</v>
      </c>
      <c r="H116" s="24">
        <v>13200</v>
      </c>
      <c r="I116" s="24"/>
    </row>
    <row r="117" spans="2:9" x14ac:dyDescent="0.2">
      <c r="B117" s="3">
        <v>5</v>
      </c>
      <c r="E117" s="1" t="s">
        <v>110</v>
      </c>
      <c r="G117" s="24">
        <v>6553.61</v>
      </c>
      <c r="H117" s="24"/>
      <c r="I117" s="24">
        <v>6803.34</v>
      </c>
    </row>
    <row r="118" spans="2:9" x14ac:dyDescent="0.2">
      <c r="B118" s="3">
        <v>6</v>
      </c>
      <c r="E118" s="1" t="s">
        <v>170</v>
      </c>
      <c r="G118" s="24">
        <f>+F119+F120</f>
        <v>32529.360000000001</v>
      </c>
      <c r="H118" s="24"/>
      <c r="I118" s="24">
        <f>+H119+H120</f>
        <v>30877.11</v>
      </c>
    </row>
    <row r="119" spans="2:9" x14ac:dyDescent="0.2">
      <c r="C119" s="3" t="s">
        <v>22</v>
      </c>
      <c r="E119" s="1" t="s">
        <v>171</v>
      </c>
      <c r="F119" s="24">
        <v>29089.360000000001</v>
      </c>
      <c r="H119" s="24">
        <v>29617.11</v>
      </c>
      <c r="I119" s="24"/>
    </row>
    <row r="120" spans="2:9" x14ac:dyDescent="0.2">
      <c r="C120" s="3" t="s">
        <v>23</v>
      </c>
      <c r="E120" s="1" t="s">
        <v>172</v>
      </c>
      <c r="F120" s="24">
        <v>3440</v>
      </c>
      <c r="H120" s="24">
        <v>1260</v>
      </c>
      <c r="I120" s="24"/>
    </row>
    <row r="121" spans="2:9" x14ac:dyDescent="0.2">
      <c r="B121" s="3">
        <v>7</v>
      </c>
      <c r="E121" s="1" t="s">
        <v>112</v>
      </c>
      <c r="G121" s="24">
        <f>+F122</f>
        <v>247493.94</v>
      </c>
      <c r="H121" s="24"/>
      <c r="I121" s="24">
        <f>+H122</f>
        <v>277945.86</v>
      </c>
    </row>
    <row r="122" spans="2:9" x14ac:dyDescent="0.2">
      <c r="C122" s="3" t="s">
        <v>22</v>
      </c>
      <c r="E122" s="1" t="s">
        <v>177</v>
      </c>
      <c r="F122" s="24">
        <v>247493.94</v>
      </c>
      <c r="H122" s="24">
        <v>277945.86</v>
      </c>
      <c r="I122" s="24"/>
    </row>
    <row r="123" spans="2:9" x14ac:dyDescent="0.2">
      <c r="B123" s="3">
        <v>8</v>
      </c>
      <c r="E123" s="1" t="s">
        <v>113</v>
      </c>
      <c r="G123" s="24">
        <v>27166.67</v>
      </c>
      <c r="H123" s="24"/>
      <c r="I123" s="24">
        <v>59250</v>
      </c>
    </row>
    <row r="124" spans="2:9" x14ac:dyDescent="0.2">
      <c r="B124" s="3">
        <v>9</v>
      </c>
      <c r="E124" s="1" t="s">
        <v>114</v>
      </c>
      <c r="G124" s="1"/>
      <c r="H124" s="24"/>
      <c r="I124" s="24"/>
    </row>
    <row r="125" spans="2:9" x14ac:dyDescent="0.2">
      <c r="B125" s="3">
        <v>10</v>
      </c>
      <c r="E125" s="1" t="s">
        <v>173</v>
      </c>
      <c r="G125" s="24">
        <f>+F126</f>
        <v>9.08</v>
      </c>
      <c r="H125" s="24"/>
      <c r="I125" s="24">
        <f>+H126</f>
        <v>104.1</v>
      </c>
    </row>
    <row r="126" spans="2:9" x14ac:dyDescent="0.2">
      <c r="C126" s="3" t="s">
        <v>22</v>
      </c>
      <c r="E126" s="1" t="s">
        <v>179</v>
      </c>
      <c r="F126" s="24">
        <v>9.08</v>
      </c>
      <c r="H126" s="24">
        <v>104.1</v>
      </c>
      <c r="I126" s="24"/>
    </row>
    <row r="127" spans="2:9" x14ac:dyDescent="0.2">
      <c r="B127" s="3">
        <v>11</v>
      </c>
      <c r="E127" s="1" t="s">
        <v>116</v>
      </c>
      <c r="H127" s="24"/>
      <c r="I127" s="24"/>
    </row>
    <row r="128" spans="2:9" x14ac:dyDescent="0.2">
      <c r="E128" s="26" t="s">
        <v>13</v>
      </c>
      <c r="F128" s="27"/>
      <c r="G128" s="27">
        <f>SUM(G111:G127)</f>
        <v>372497.66000000003</v>
      </c>
      <c r="H128" s="27"/>
      <c r="I128" s="27">
        <f>SUM(I111:I127)</f>
        <v>428430.41</v>
      </c>
    </row>
    <row r="129" spans="1:15" x14ac:dyDescent="0.2">
      <c r="E129" s="1" t="s">
        <v>117</v>
      </c>
      <c r="G129" s="24">
        <f>+G128-G59</f>
        <v>-14035.042999999947</v>
      </c>
      <c r="H129" s="24"/>
      <c r="I129" s="24">
        <f>+I128-I59</f>
        <v>1388.0599999999977</v>
      </c>
    </row>
    <row r="130" spans="1:15" x14ac:dyDescent="0.2">
      <c r="A130" s="3" t="s">
        <v>1</v>
      </c>
      <c r="E130" s="2" t="s">
        <v>119</v>
      </c>
      <c r="F130" s="25"/>
      <c r="G130" s="25"/>
      <c r="H130" s="25"/>
      <c r="I130" s="25"/>
    </row>
    <row r="131" spans="1:15" x14ac:dyDescent="0.2">
      <c r="B131" s="3">
        <v>1</v>
      </c>
      <c r="E131" s="1" t="s">
        <v>106</v>
      </c>
      <c r="H131" s="24"/>
      <c r="I131" s="24"/>
    </row>
    <row r="132" spans="1:15" x14ac:dyDescent="0.2">
      <c r="B132" s="3">
        <v>2</v>
      </c>
      <c r="E132" s="1" t="s">
        <v>111</v>
      </c>
      <c r="H132" s="24"/>
      <c r="I132" s="24"/>
    </row>
    <row r="133" spans="1:15" x14ac:dyDescent="0.2">
      <c r="B133" s="3">
        <v>3</v>
      </c>
      <c r="E133" s="1" t="s">
        <v>112</v>
      </c>
      <c r="H133" s="24"/>
      <c r="I133" s="24"/>
    </row>
    <row r="134" spans="1:15" ht="15" x14ac:dyDescent="0.2">
      <c r="A134" s="7"/>
      <c r="B134" s="7"/>
      <c r="C134" s="7"/>
      <c r="D134" s="7"/>
      <c r="E134" s="23" t="s">
        <v>150</v>
      </c>
      <c r="F134" s="38">
        <v>2023</v>
      </c>
      <c r="G134" s="38"/>
      <c r="H134" s="38">
        <v>2024</v>
      </c>
      <c r="I134" s="38"/>
      <c r="J134" s="1"/>
      <c r="L134" s="1"/>
      <c r="M134" s="1"/>
      <c r="N134" s="1"/>
      <c r="O134" s="1"/>
    </row>
    <row r="135" spans="1:15" x14ac:dyDescent="0.2">
      <c r="B135" s="3">
        <v>4</v>
      </c>
      <c r="E135" s="1" t="s">
        <v>113</v>
      </c>
      <c r="H135" s="24"/>
      <c r="I135" s="24"/>
    </row>
    <row r="136" spans="1:15" x14ac:dyDescent="0.2">
      <c r="B136" s="3">
        <v>5</v>
      </c>
      <c r="E136" s="1" t="s">
        <v>114</v>
      </c>
      <c r="H136" s="24"/>
      <c r="I136" s="24"/>
    </row>
    <row r="137" spans="1:15" x14ac:dyDescent="0.2">
      <c r="B137" s="3">
        <v>6</v>
      </c>
      <c r="E137" s="1" t="s">
        <v>115</v>
      </c>
      <c r="H137" s="24"/>
      <c r="I137" s="24"/>
    </row>
    <row r="138" spans="1:15" x14ac:dyDescent="0.2">
      <c r="B138" s="3">
        <v>7</v>
      </c>
      <c r="E138" s="1" t="s">
        <v>116</v>
      </c>
      <c r="H138" s="24"/>
      <c r="I138" s="24"/>
    </row>
    <row r="139" spans="1:15" x14ac:dyDescent="0.2">
      <c r="H139" s="24"/>
      <c r="I139" s="24"/>
    </row>
    <row r="140" spans="1:15" x14ac:dyDescent="0.2">
      <c r="E140" s="26" t="s">
        <v>13</v>
      </c>
      <c r="F140" s="27"/>
      <c r="G140" s="27"/>
      <c r="H140" s="27"/>
      <c r="I140" s="27"/>
    </row>
    <row r="141" spans="1:15" x14ac:dyDescent="0.2">
      <c r="E141" s="1" t="s">
        <v>120</v>
      </c>
      <c r="H141" s="24"/>
      <c r="I141" s="24"/>
    </row>
    <row r="142" spans="1:15" x14ac:dyDescent="0.2">
      <c r="A142" s="3" t="s">
        <v>37</v>
      </c>
      <c r="E142" s="2" t="s">
        <v>122</v>
      </c>
      <c r="F142" s="25"/>
      <c r="G142" s="25"/>
      <c r="H142" s="25"/>
      <c r="I142" s="25"/>
    </row>
    <row r="143" spans="1:15" x14ac:dyDescent="0.2">
      <c r="B143" s="3">
        <v>1</v>
      </c>
      <c r="E143" s="1" t="s">
        <v>126</v>
      </c>
      <c r="H143" s="24"/>
      <c r="I143" s="24"/>
    </row>
    <row r="144" spans="1:15" x14ac:dyDescent="0.2">
      <c r="B144" s="3">
        <v>2</v>
      </c>
      <c r="E144" s="1" t="s">
        <v>127</v>
      </c>
      <c r="G144" s="24">
        <f>+F145</f>
        <v>25088</v>
      </c>
      <c r="H144" s="24"/>
      <c r="I144" s="24">
        <f>+H145</f>
        <v>27132.84</v>
      </c>
    </row>
    <row r="145" spans="1:9" x14ac:dyDescent="0.2">
      <c r="C145" s="3" t="s">
        <v>22</v>
      </c>
      <c r="E145" s="1" t="s">
        <v>176</v>
      </c>
      <c r="F145" s="24">
        <v>25088</v>
      </c>
      <c r="H145" s="24">
        <v>27132.84</v>
      </c>
      <c r="I145" s="24"/>
    </row>
    <row r="146" spans="1:9" x14ac:dyDescent="0.2">
      <c r="B146" s="3">
        <v>3</v>
      </c>
      <c r="E146" s="1" t="s">
        <v>128</v>
      </c>
      <c r="H146" s="24"/>
      <c r="I146" s="24"/>
    </row>
    <row r="147" spans="1:9" x14ac:dyDescent="0.2">
      <c r="E147" s="26" t="s">
        <v>13</v>
      </c>
      <c r="F147" s="27"/>
      <c r="G147" s="27">
        <f>SUM(G143:G146)</f>
        <v>25088</v>
      </c>
      <c r="H147" s="27"/>
      <c r="I147" s="27">
        <f>SUM(I143:I146)</f>
        <v>27132.84</v>
      </c>
    </row>
    <row r="148" spans="1:9" x14ac:dyDescent="0.2">
      <c r="E148" s="1" t="s">
        <v>129</v>
      </c>
      <c r="G148" s="24">
        <f>+G147-G76</f>
        <v>20094.48</v>
      </c>
      <c r="H148" s="24"/>
      <c r="I148" s="24">
        <f>+I147-I76</f>
        <v>21299.35</v>
      </c>
    </row>
    <row r="149" spans="1:9" x14ac:dyDescent="0.2">
      <c r="A149" s="3" t="s">
        <v>63</v>
      </c>
      <c r="E149" s="2" t="s">
        <v>131</v>
      </c>
      <c r="F149" s="25"/>
      <c r="G149" s="25"/>
      <c r="H149" s="25"/>
      <c r="I149" s="25"/>
    </row>
    <row r="150" spans="1:9" x14ac:dyDescent="0.2">
      <c r="B150" s="3">
        <v>1</v>
      </c>
      <c r="E150" s="1" t="s">
        <v>136</v>
      </c>
      <c r="H150" s="24"/>
      <c r="I150" s="24"/>
    </row>
    <row r="151" spans="1:9" x14ac:dyDescent="0.2">
      <c r="B151" s="3">
        <v>2</v>
      </c>
      <c r="E151" s="1" t="s">
        <v>137</v>
      </c>
      <c r="H151" s="24"/>
      <c r="I151" s="24"/>
    </row>
    <row r="152" spans="1:9" x14ac:dyDescent="0.2">
      <c r="B152" s="3">
        <v>3</v>
      </c>
      <c r="E152" s="1" t="s">
        <v>134</v>
      </c>
      <c r="H152" s="24"/>
      <c r="I152" s="24"/>
    </row>
    <row r="153" spans="1:9" x14ac:dyDescent="0.2">
      <c r="B153" s="3">
        <v>4</v>
      </c>
      <c r="E153" s="1" t="s">
        <v>138</v>
      </c>
      <c r="H153" s="24"/>
      <c r="I153" s="24"/>
    </row>
    <row r="154" spans="1:9" x14ac:dyDescent="0.2">
      <c r="B154" s="3">
        <v>5</v>
      </c>
      <c r="E154" s="1" t="s">
        <v>128</v>
      </c>
      <c r="H154" s="24"/>
      <c r="I154" s="24"/>
    </row>
    <row r="155" spans="1:9" x14ac:dyDescent="0.2">
      <c r="H155" s="24"/>
      <c r="I155" s="24"/>
    </row>
    <row r="156" spans="1:9" x14ac:dyDescent="0.2">
      <c r="E156" s="26" t="s">
        <v>13</v>
      </c>
      <c r="F156" s="27"/>
      <c r="G156" s="27"/>
      <c r="H156" s="27"/>
      <c r="I156" s="27"/>
    </row>
    <row r="157" spans="1:9" x14ac:dyDescent="0.2">
      <c r="E157" s="1" t="s">
        <v>139</v>
      </c>
      <c r="H157" s="24"/>
      <c r="I157" s="24"/>
    </row>
    <row r="158" spans="1:9" x14ac:dyDescent="0.2">
      <c r="A158" s="3" t="s">
        <v>91</v>
      </c>
      <c r="E158" s="2" t="s">
        <v>141</v>
      </c>
      <c r="F158" s="25"/>
      <c r="G158" s="25"/>
      <c r="H158" s="25"/>
      <c r="I158" s="25"/>
    </row>
    <row r="159" spans="1:9" x14ac:dyDescent="0.2">
      <c r="B159" s="3">
        <v>1</v>
      </c>
      <c r="E159" s="1" t="s">
        <v>142</v>
      </c>
      <c r="H159" s="24"/>
      <c r="I159" s="24"/>
    </row>
    <row r="160" spans="1:9" x14ac:dyDescent="0.2">
      <c r="B160" s="3">
        <v>2</v>
      </c>
      <c r="E160" s="1" t="s">
        <v>143</v>
      </c>
      <c r="G160" s="24">
        <f>+F161</f>
        <v>750</v>
      </c>
      <c r="H160" s="24"/>
      <c r="I160" s="24">
        <f>+H161</f>
        <v>69.349999999999994</v>
      </c>
    </row>
    <row r="161" spans="1:9" x14ac:dyDescent="0.2">
      <c r="C161" s="3" t="s">
        <v>22</v>
      </c>
      <c r="E161" s="1" t="s">
        <v>178</v>
      </c>
      <c r="F161" s="24">
        <v>750</v>
      </c>
      <c r="H161" s="24">
        <v>69.349999999999994</v>
      </c>
      <c r="I161" s="24"/>
    </row>
    <row r="162" spans="1:9" x14ac:dyDescent="0.2">
      <c r="E162" s="26" t="s">
        <v>13</v>
      </c>
      <c r="F162" s="27"/>
      <c r="G162" s="27">
        <f>SUM(G159:G161)</f>
        <v>750</v>
      </c>
      <c r="H162" s="27"/>
      <c r="I162" s="27">
        <f>SUM(I159:I161)</f>
        <v>69.349999999999994</v>
      </c>
    </row>
    <row r="163" spans="1:9" x14ac:dyDescent="0.2">
      <c r="E163" s="1" t="s">
        <v>225</v>
      </c>
      <c r="G163" s="24">
        <f>+G162-G102</f>
        <v>-13487.8</v>
      </c>
      <c r="H163" s="24"/>
      <c r="I163" s="24">
        <f>+I162-I102</f>
        <v>-11197.18</v>
      </c>
    </row>
    <row r="164" spans="1:9" ht="12.75" thickBot="1" x14ac:dyDescent="0.25">
      <c r="A164" s="34"/>
      <c r="B164" s="34"/>
      <c r="C164" s="34"/>
      <c r="D164" s="34"/>
      <c r="E164" s="35" t="s">
        <v>145</v>
      </c>
      <c r="F164" s="36"/>
      <c r="G164" s="37">
        <f>+G128+G140+G147+G156+G162</f>
        <v>398335.66000000003</v>
      </c>
      <c r="H164" s="37"/>
      <c r="I164" s="37">
        <f>+I128+I140+I147+I156+I162</f>
        <v>455632.6</v>
      </c>
    </row>
    <row r="165" spans="1:9" ht="12.75" thickTop="1" x14ac:dyDescent="0.2"/>
  </sheetData>
  <mergeCells count="8">
    <mergeCell ref="F134:G134"/>
    <mergeCell ref="H134:I134"/>
    <mergeCell ref="F1:G1"/>
    <mergeCell ref="H1:I1"/>
    <mergeCell ref="F109:G109"/>
    <mergeCell ref="H109:I109"/>
    <mergeCell ref="F72:G72"/>
    <mergeCell ref="H72:I72"/>
  </mergeCells>
  <pageMargins left="0.31496062992125984" right="0.31496062992125984" top="0.74803149606299213" bottom="0.74803149606299213" header="0.31496062992125984" footer="0.31496062992125984"/>
  <pageSetup paperSize="9" fitToHeight="0" orientation="portrait" useFirstPageNumber="1" r:id="rId1"/>
  <headerFooter>
    <oddHeader>&amp;L&amp;"-,Grassetto"&amp;10RENDICONTO GESTIONALE 2024
&amp;R&amp;9CENTRO AIUTO ALLA VITA DI BIELLA ODV
Via Don Minzoni n.2/B - 13900 Biella</oddHeader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20C3-6CE1-4BBF-9AF6-108BD1D39448}">
  <sheetPr>
    <pageSetUpPr fitToPage="1"/>
  </sheetPr>
  <dimension ref="A1:O165"/>
  <sheetViews>
    <sheetView tabSelected="1" topLeftCell="A95" zoomScaleNormal="100" workbookViewId="0">
      <selection activeCell="A109" sqref="A109"/>
    </sheetView>
  </sheetViews>
  <sheetFormatPr defaultColWidth="9.140625" defaultRowHeight="12" x14ac:dyDescent="0.2"/>
  <cols>
    <col min="1" max="1" width="2" style="3" bestFit="1" customWidth="1"/>
    <col min="2" max="2" width="2.28515625" style="3" bestFit="1" customWidth="1"/>
    <col min="3" max="4" width="2.28515625" style="3" customWidth="1"/>
    <col min="5" max="5" width="48" style="1" bestFit="1" customWidth="1"/>
    <col min="6" max="7" width="9.140625" style="24"/>
    <col min="8" max="9" width="8.85546875" style="28" customWidth="1"/>
    <col min="10" max="10" width="2.7109375" style="3" customWidth="1"/>
    <col min="11" max="11" width="55" style="1" bestFit="1" customWidth="1"/>
    <col min="12" max="15" width="9.140625" style="24"/>
    <col min="16" max="16384" width="9.140625" style="1"/>
  </cols>
  <sheetData>
    <row r="1" spans="1:9" s="8" customFormat="1" ht="15" x14ac:dyDescent="0.25">
      <c r="A1" s="6"/>
      <c r="B1" s="6"/>
      <c r="C1" s="6"/>
      <c r="D1" s="6"/>
      <c r="E1" s="6" t="s">
        <v>149</v>
      </c>
      <c r="F1" s="38">
        <v>2023</v>
      </c>
      <c r="G1" s="38"/>
      <c r="H1" s="38">
        <v>2024</v>
      </c>
      <c r="I1" s="38"/>
    </row>
    <row r="2" spans="1:9" x14ac:dyDescent="0.2">
      <c r="A2" s="3" t="s">
        <v>0</v>
      </c>
      <c r="E2" s="2" t="s">
        <v>96</v>
      </c>
      <c r="H2" s="30"/>
    </row>
    <row r="3" spans="1:9" x14ac:dyDescent="0.2">
      <c r="B3" s="3">
        <v>1</v>
      </c>
      <c r="E3" s="1" t="s">
        <v>97</v>
      </c>
      <c r="G3" s="24">
        <f>+F8+F15</f>
        <v>53117.953000000009</v>
      </c>
      <c r="H3" s="30"/>
      <c r="I3" s="24">
        <f>+H8+H15</f>
        <v>76248.77</v>
      </c>
    </row>
    <row r="4" spans="1:9" x14ac:dyDescent="0.2">
      <c r="C4" s="3" t="s">
        <v>5</v>
      </c>
      <c r="E4" s="1" t="s">
        <v>187</v>
      </c>
      <c r="H4" s="30"/>
    </row>
    <row r="5" spans="1:9" hidden="1" x14ac:dyDescent="0.2">
      <c r="E5" s="1" t="s">
        <v>198</v>
      </c>
      <c r="F5" s="24">
        <v>19509.27</v>
      </c>
      <c r="H5" s="30">
        <v>20537.02</v>
      </c>
    </row>
    <row r="6" spans="1:9" hidden="1" x14ac:dyDescent="0.2">
      <c r="E6" s="1" t="s">
        <v>201</v>
      </c>
      <c r="F6" s="24">
        <v>0</v>
      </c>
      <c r="H6" s="30">
        <v>0</v>
      </c>
    </row>
    <row r="7" spans="1:9" hidden="1" x14ac:dyDescent="0.2">
      <c r="E7" s="1" t="s">
        <v>203</v>
      </c>
      <c r="F7" s="24">
        <v>202.93</v>
      </c>
      <c r="H7" s="30">
        <v>260.33</v>
      </c>
    </row>
    <row r="8" spans="1:9" x14ac:dyDescent="0.2">
      <c r="F8" s="33">
        <f>SUM(F5:F7)</f>
        <v>19712.2</v>
      </c>
      <c r="H8" s="33">
        <f>SUM(H5:H7)</f>
        <v>20797.350000000002</v>
      </c>
    </row>
    <row r="9" spans="1:9" x14ac:dyDescent="0.2">
      <c r="C9" s="3" t="s">
        <v>14</v>
      </c>
      <c r="E9" s="1" t="s">
        <v>188</v>
      </c>
      <c r="H9" s="30"/>
    </row>
    <row r="10" spans="1:9" hidden="1" x14ac:dyDescent="0.2">
      <c r="E10" s="1" t="s">
        <v>214</v>
      </c>
      <c r="F10" s="24">
        <v>19361.29</v>
      </c>
      <c r="H10" s="30">
        <v>34059.019999999997</v>
      </c>
    </row>
    <row r="11" spans="1:9" hidden="1" x14ac:dyDescent="0.2">
      <c r="E11" s="1" t="s">
        <v>223</v>
      </c>
      <c r="F11" s="24">
        <v>6886.8429999999998</v>
      </c>
      <c r="H11" s="30">
        <v>8699.36</v>
      </c>
    </row>
    <row r="12" spans="1:9" hidden="1" x14ac:dyDescent="0.2">
      <c r="E12" s="1" t="s">
        <v>224</v>
      </c>
      <c r="F12" s="24">
        <v>171.52</v>
      </c>
      <c r="H12" s="30">
        <v>3656.84</v>
      </c>
    </row>
    <row r="13" spans="1:9" hidden="1" x14ac:dyDescent="0.2">
      <c r="E13" s="1" t="s">
        <v>215</v>
      </c>
      <c r="F13" s="24">
        <v>3782.37</v>
      </c>
      <c r="H13" s="30">
        <v>5598.8</v>
      </c>
    </row>
    <row r="14" spans="1:9" hidden="1" x14ac:dyDescent="0.2">
      <c r="E14" s="1" t="s">
        <v>216</v>
      </c>
      <c r="F14" s="24">
        <v>3203.73</v>
      </c>
      <c r="H14" s="30">
        <v>3437.4</v>
      </c>
    </row>
    <row r="15" spans="1:9" x14ac:dyDescent="0.2">
      <c r="F15" s="33">
        <f>SUM(F10:F14)</f>
        <v>33405.753000000004</v>
      </c>
      <c r="H15" s="33">
        <f>SUM(H10:H14)</f>
        <v>55451.420000000006</v>
      </c>
    </row>
    <row r="16" spans="1:9" ht="14.65" customHeight="1" x14ac:dyDescent="0.2">
      <c r="B16" s="3">
        <v>2</v>
      </c>
      <c r="E16" s="1" t="s">
        <v>98</v>
      </c>
      <c r="G16" s="24">
        <f>F25</f>
        <v>17353.96</v>
      </c>
      <c r="H16" s="30"/>
      <c r="I16" s="24">
        <f>H25</f>
        <v>21409.26</v>
      </c>
    </row>
    <row r="17" spans="2:9" x14ac:dyDescent="0.2">
      <c r="C17" s="3" t="s">
        <v>5</v>
      </c>
      <c r="E17" s="1" t="s">
        <v>187</v>
      </c>
      <c r="H17" s="30"/>
    </row>
    <row r="18" spans="2:9" hidden="1" x14ac:dyDescent="0.2">
      <c r="E18" s="1" t="s">
        <v>193</v>
      </c>
      <c r="F18" s="24">
        <v>3343.4</v>
      </c>
      <c r="H18" s="30">
        <v>2849.99</v>
      </c>
    </row>
    <row r="19" spans="2:9" hidden="1" x14ac:dyDescent="0.2">
      <c r="E19" s="1" t="s">
        <v>194</v>
      </c>
      <c r="F19" s="24">
        <v>4258.09</v>
      </c>
      <c r="H19" s="30">
        <v>4209.88</v>
      </c>
    </row>
    <row r="20" spans="2:9" hidden="1" x14ac:dyDescent="0.2">
      <c r="E20" s="1" t="s">
        <v>195</v>
      </c>
      <c r="F20" s="24">
        <v>1410</v>
      </c>
      <c r="H20" s="30">
        <v>2680</v>
      </c>
    </row>
    <row r="21" spans="2:9" hidden="1" x14ac:dyDescent="0.2">
      <c r="E21" s="1" t="s">
        <v>196</v>
      </c>
      <c r="F21" s="24">
        <v>156.5</v>
      </c>
      <c r="H21" s="30">
        <v>4053.1</v>
      </c>
    </row>
    <row r="22" spans="2:9" hidden="1" x14ac:dyDescent="0.2">
      <c r="E22" s="1" t="s">
        <v>197</v>
      </c>
      <c r="F22" s="24">
        <v>2969.54</v>
      </c>
      <c r="H22" s="30">
        <v>3859.08</v>
      </c>
    </row>
    <row r="23" spans="2:9" hidden="1" x14ac:dyDescent="0.2">
      <c r="E23" s="1" t="s">
        <v>205</v>
      </c>
      <c r="F23" s="24">
        <v>1589.43</v>
      </c>
      <c r="H23" s="24">
        <v>717.21</v>
      </c>
    </row>
    <row r="24" spans="2:9" hidden="1" x14ac:dyDescent="0.2">
      <c r="E24" s="1" t="s">
        <v>209</v>
      </c>
      <c r="F24" s="24">
        <v>3627</v>
      </c>
      <c r="H24" s="30">
        <v>3040</v>
      </c>
    </row>
    <row r="25" spans="2:9" x14ac:dyDescent="0.2">
      <c r="F25" s="33">
        <f>SUM(F18:F24)</f>
        <v>17353.96</v>
      </c>
      <c r="H25" s="33">
        <f>SUM(H18:H24)</f>
        <v>21409.26</v>
      </c>
    </row>
    <row r="26" spans="2:9" x14ac:dyDescent="0.2">
      <c r="C26" s="3" t="s">
        <v>14</v>
      </c>
      <c r="E26" s="1" t="s">
        <v>188</v>
      </c>
      <c r="H26" s="30"/>
    </row>
    <row r="27" spans="2:9" x14ac:dyDescent="0.2">
      <c r="B27" s="3">
        <v>3</v>
      </c>
      <c r="E27" s="1" t="s">
        <v>99</v>
      </c>
      <c r="H27" s="30"/>
    </row>
    <row r="28" spans="2:9" x14ac:dyDescent="0.2">
      <c r="C28" s="3" t="s">
        <v>5</v>
      </c>
      <c r="E28" s="1" t="s">
        <v>187</v>
      </c>
      <c r="G28" s="24">
        <f>F31</f>
        <v>11306.87</v>
      </c>
      <c r="H28" s="30"/>
      <c r="I28" s="24">
        <f>H31</f>
        <v>19364</v>
      </c>
    </row>
    <row r="29" spans="2:9" hidden="1" x14ac:dyDescent="0.2">
      <c r="E29" s="1" t="s">
        <v>199</v>
      </c>
      <c r="F29" s="24">
        <v>9429.9500000000007</v>
      </c>
      <c r="H29" s="30">
        <v>16261.64</v>
      </c>
    </row>
    <row r="30" spans="2:9" hidden="1" x14ac:dyDescent="0.2">
      <c r="E30" s="1" t="s">
        <v>200</v>
      </c>
      <c r="F30" s="24">
        <v>1876.92</v>
      </c>
      <c r="H30" s="30">
        <v>3102.36</v>
      </c>
    </row>
    <row r="31" spans="2:9" x14ac:dyDescent="0.2">
      <c r="F31" s="33">
        <f>SUM(F29:F30)</f>
        <v>11306.87</v>
      </c>
      <c r="H31" s="33">
        <f>SUM(H29:H30)</f>
        <v>19364</v>
      </c>
    </row>
    <row r="32" spans="2:9" x14ac:dyDescent="0.2">
      <c r="B32" s="3">
        <v>4</v>
      </c>
      <c r="E32" s="1" t="s">
        <v>100</v>
      </c>
      <c r="G32" s="24">
        <f>+F39</f>
        <v>178133.77</v>
      </c>
      <c r="H32" s="30"/>
      <c r="I32" s="24">
        <f>+H39</f>
        <v>205736.62999999998</v>
      </c>
    </row>
    <row r="33" spans="2:15" x14ac:dyDescent="0.2">
      <c r="C33" s="3" t="s">
        <v>5</v>
      </c>
      <c r="E33" s="1" t="s">
        <v>187</v>
      </c>
      <c r="H33" s="30"/>
    </row>
    <row r="34" spans="2:15" hidden="1" x14ac:dyDescent="0.2">
      <c r="E34" s="1" t="s">
        <v>189</v>
      </c>
      <c r="F34" s="24">
        <v>125457.56</v>
      </c>
      <c r="H34" s="30">
        <v>148931.35999999999</v>
      </c>
      <c r="I34" s="29"/>
    </row>
    <row r="35" spans="2:15" hidden="1" x14ac:dyDescent="0.2">
      <c r="E35" s="1" t="s">
        <v>190</v>
      </c>
      <c r="F35" s="24">
        <v>36003.53</v>
      </c>
      <c r="H35" s="30">
        <v>41878.589999999997</v>
      </c>
      <c r="I35" s="29"/>
    </row>
    <row r="36" spans="2:15" hidden="1" x14ac:dyDescent="0.2">
      <c r="E36" s="1" t="s">
        <v>191</v>
      </c>
      <c r="F36" s="24">
        <v>13423.35</v>
      </c>
      <c r="H36" s="30">
        <v>10510.35</v>
      </c>
      <c r="I36" s="29"/>
    </row>
    <row r="37" spans="2:15" hidden="1" x14ac:dyDescent="0.2">
      <c r="E37" s="1" t="s">
        <v>192</v>
      </c>
      <c r="F37" s="24">
        <v>99.33</v>
      </c>
      <c r="H37" s="30">
        <v>10.33</v>
      </c>
      <c r="I37" s="29"/>
    </row>
    <row r="38" spans="2:15" hidden="1" x14ac:dyDescent="0.2">
      <c r="E38" s="1" t="s">
        <v>222</v>
      </c>
      <c r="F38" s="24">
        <v>3150</v>
      </c>
      <c r="H38" s="30">
        <v>4406</v>
      </c>
      <c r="I38" s="29"/>
    </row>
    <row r="39" spans="2:15" x14ac:dyDescent="0.2">
      <c r="F39" s="33">
        <f>SUM(F34:F38)</f>
        <v>178133.77</v>
      </c>
      <c r="H39" s="33">
        <f>SUM(H34:H38)</f>
        <v>205736.62999999998</v>
      </c>
    </row>
    <row r="40" spans="2:15" x14ac:dyDescent="0.2">
      <c r="B40" s="3">
        <v>5</v>
      </c>
      <c r="E40" s="1" t="s">
        <v>101</v>
      </c>
      <c r="G40" s="24">
        <f>264.1+196</f>
        <v>460.1</v>
      </c>
      <c r="H40" s="24"/>
      <c r="I40" s="24">
        <f>264.1+98+3120</f>
        <v>3482.1</v>
      </c>
      <c r="J40" s="1"/>
      <c r="L40" s="1"/>
      <c r="M40" s="1"/>
      <c r="N40" s="1"/>
      <c r="O40" s="1"/>
    </row>
    <row r="41" spans="2:15" x14ac:dyDescent="0.2">
      <c r="B41" s="3">
        <v>6</v>
      </c>
      <c r="E41" s="1" t="s">
        <v>102</v>
      </c>
      <c r="H41" s="24"/>
      <c r="I41" s="24"/>
      <c r="J41" s="1"/>
      <c r="L41" s="1"/>
      <c r="M41" s="1"/>
      <c r="N41" s="1"/>
      <c r="O41" s="1"/>
    </row>
    <row r="42" spans="2:15" x14ac:dyDescent="0.2">
      <c r="B42" s="3">
        <v>7</v>
      </c>
      <c r="E42" s="1" t="s">
        <v>103</v>
      </c>
      <c r="G42" s="24">
        <f>+F49+F57</f>
        <v>126160.05000000002</v>
      </c>
      <c r="H42" s="24"/>
      <c r="I42" s="24">
        <f>+H49+H57</f>
        <v>100801.59</v>
      </c>
      <c r="J42" s="1"/>
      <c r="L42" s="1"/>
      <c r="M42" s="1"/>
      <c r="N42" s="1"/>
      <c r="O42" s="1"/>
    </row>
    <row r="43" spans="2:15" x14ac:dyDescent="0.2">
      <c r="C43" s="3" t="s">
        <v>5</v>
      </c>
      <c r="E43" s="1" t="s">
        <v>187</v>
      </c>
      <c r="H43" s="30"/>
    </row>
    <row r="44" spans="2:15" hidden="1" x14ac:dyDescent="0.2">
      <c r="E44" s="1" t="s">
        <v>202</v>
      </c>
      <c r="F44" s="24">
        <v>2038.29</v>
      </c>
      <c r="H44" s="24">
        <v>3656.48</v>
      </c>
      <c r="I44" s="24"/>
      <c r="J44" s="1"/>
      <c r="L44" s="1"/>
      <c r="M44" s="1"/>
      <c r="N44" s="1"/>
      <c r="O44" s="1"/>
    </row>
    <row r="45" spans="2:15" hidden="1" x14ac:dyDescent="0.2">
      <c r="E45" s="1" t="s">
        <v>204</v>
      </c>
      <c r="F45" s="24">
        <v>1760</v>
      </c>
      <c r="H45" s="24">
        <v>3330</v>
      </c>
      <c r="I45" s="24"/>
      <c r="J45" s="1"/>
      <c r="L45" s="1"/>
      <c r="M45" s="1"/>
      <c r="N45" s="1"/>
      <c r="O45" s="1"/>
    </row>
    <row r="46" spans="2:15" hidden="1" x14ac:dyDescent="0.2">
      <c r="E46" s="1" t="s">
        <v>206</v>
      </c>
      <c r="F46" s="24">
        <v>1747.7</v>
      </c>
      <c r="H46" s="24">
        <v>438.71</v>
      </c>
      <c r="I46" s="24"/>
      <c r="J46" s="1"/>
      <c r="L46" s="1"/>
      <c r="M46" s="1"/>
      <c r="N46" s="1"/>
      <c r="O46" s="1"/>
    </row>
    <row r="47" spans="2:15" hidden="1" x14ac:dyDescent="0.2">
      <c r="E47" s="1" t="s">
        <v>207</v>
      </c>
      <c r="F47" s="24">
        <v>124</v>
      </c>
      <c r="H47" s="24">
        <v>334.44</v>
      </c>
      <c r="I47" s="24"/>
      <c r="J47" s="1"/>
      <c r="L47" s="1"/>
      <c r="M47" s="1"/>
      <c r="N47" s="1"/>
      <c r="O47" s="1"/>
    </row>
    <row r="48" spans="2:15" hidden="1" x14ac:dyDescent="0.2">
      <c r="E48" s="1" t="s">
        <v>208</v>
      </c>
      <c r="H48" s="24"/>
      <c r="I48" s="24"/>
      <c r="J48" s="1"/>
      <c r="L48" s="1"/>
      <c r="M48" s="1"/>
      <c r="N48" s="1"/>
      <c r="O48" s="1"/>
    </row>
    <row r="49" spans="1:15" x14ac:dyDescent="0.2">
      <c r="F49" s="33">
        <f>SUM(F44:F48)</f>
        <v>5669.99</v>
      </c>
      <c r="H49" s="33">
        <f>SUM(H44:H48)</f>
        <v>7759.6299999999992</v>
      </c>
    </row>
    <row r="50" spans="1:15" x14ac:dyDescent="0.2">
      <c r="C50" s="3" t="s">
        <v>14</v>
      </c>
      <c r="E50" s="1" t="s">
        <v>188</v>
      </c>
      <c r="H50" s="30"/>
      <c r="I50" s="24"/>
    </row>
    <row r="51" spans="1:15" hidden="1" x14ac:dyDescent="0.2">
      <c r="E51" s="1" t="s">
        <v>210</v>
      </c>
      <c r="F51" s="24">
        <v>66765</v>
      </c>
      <c r="H51" s="24">
        <v>44516</v>
      </c>
      <c r="I51" s="24"/>
      <c r="J51" s="1"/>
      <c r="L51" s="1"/>
      <c r="M51" s="1"/>
      <c r="N51" s="1"/>
      <c r="O51" s="1"/>
    </row>
    <row r="52" spans="1:15" hidden="1" x14ac:dyDescent="0.2">
      <c r="E52" s="1" t="s">
        <v>211</v>
      </c>
      <c r="F52" s="24">
        <v>44890</v>
      </c>
      <c r="H52" s="24">
        <v>37520</v>
      </c>
      <c r="I52" s="24"/>
      <c r="J52" s="1"/>
      <c r="L52" s="1"/>
      <c r="M52" s="1"/>
      <c r="N52" s="1"/>
      <c r="O52" s="1"/>
    </row>
    <row r="53" spans="1:15" hidden="1" x14ac:dyDescent="0.2">
      <c r="E53" s="1" t="s">
        <v>212</v>
      </c>
      <c r="F53" s="24">
        <v>5011.71</v>
      </c>
      <c r="H53" s="24">
        <v>8462.0499999999993</v>
      </c>
      <c r="I53" s="24"/>
      <c r="J53" s="1"/>
      <c r="L53" s="1"/>
      <c r="M53" s="1"/>
      <c r="N53" s="1"/>
      <c r="O53" s="1"/>
    </row>
    <row r="54" spans="1:15" hidden="1" x14ac:dyDescent="0.2">
      <c r="E54" s="1" t="s">
        <v>213</v>
      </c>
      <c r="F54" s="24">
        <v>2510</v>
      </c>
      <c r="H54" s="24">
        <v>1845.04</v>
      </c>
      <c r="I54" s="24"/>
      <c r="J54" s="1"/>
      <c r="L54" s="1"/>
      <c r="M54" s="1"/>
      <c r="N54" s="1"/>
      <c r="O54" s="1"/>
    </row>
    <row r="55" spans="1:15" hidden="1" x14ac:dyDescent="0.2">
      <c r="E55" s="1" t="s">
        <v>217</v>
      </c>
      <c r="F55" s="24">
        <v>1127</v>
      </c>
      <c r="H55" s="24">
        <v>448.5</v>
      </c>
      <c r="I55" s="24"/>
      <c r="J55" s="1"/>
      <c r="L55" s="1"/>
      <c r="M55" s="1"/>
      <c r="N55" s="1"/>
      <c r="O55" s="1"/>
    </row>
    <row r="56" spans="1:15" hidden="1" x14ac:dyDescent="0.2">
      <c r="E56" s="1" t="s">
        <v>202</v>
      </c>
      <c r="F56" s="24">
        <v>186.35</v>
      </c>
      <c r="H56" s="24">
        <v>250.37</v>
      </c>
      <c r="I56" s="24"/>
      <c r="J56" s="1"/>
      <c r="L56" s="1"/>
      <c r="M56" s="1"/>
      <c r="N56" s="1"/>
      <c r="O56" s="1"/>
    </row>
    <row r="57" spans="1:15" x14ac:dyDescent="0.2">
      <c r="F57" s="33">
        <f>SUM(F51:F56)</f>
        <v>120490.06000000001</v>
      </c>
      <c r="H57" s="33">
        <f>SUM(H51:H56)</f>
        <v>93041.959999999992</v>
      </c>
    </row>
    <row r="58" spans="1:15" x14ac:dyDescent="0.2">
      <c r="B58" s="3">
        <v>8</v>
      </c>
      <c r="E58" s="1" t="s">
        <v>104</v>
      </c>
      <c r="H58" s="24"/>
      <c r="I58" s="24"/>
      <c r="J58" s="1"/>
      <c r="L58" s="1"/>
      <c r="M58" s="1"/>
      <c r="N58" s="1"/>
      <c r="O58" s="1"/>
    </row>
    <row r="59" spans="1:15" x14ac:dyDescent="0.2">
      <c r="E59" s="26" t="s">
        <v>13</v>
      </c>
      <c r="F59" s="27"/>
      <c r="G59" s="27">
        <f>SUM(G3:G58)</f>
        <v>386532.70299999998</v>
      </c>
      <c r="H59" s="27"/>
      <c r="I59" s="27">
        <f>SUM(I3:I58)</f>
        <v>427042.35</v>
      </c>
      <c r="J59" s="1"/>
      <c r="L59" s="1"/>
      <c r="M59" s="1"/>
      <c r="N59" s="1"/>
      <c r="O59" s="1"/>
    </row>
    <row r="60" spans="1:15" s="2" customFormat="1" hidden="1" x14ac:dyDescent="0.2">
      <c r="A60" s="3" t="s">
        <v>1</v>
      </c>
      <c r="B60" s="3"/>
      <c r="C60" s="3"/>
      <c r="D60" s="3"/>
      <c r="E60" s="2" t="s">
        <v>118</v>
      </c>
      <c r="F60" s="25"/>
      <c r="G60" s="25"/>
      <c r="H60" s="25"/>
      <c r="I60" s="25"/>
    </row>
    <row r="61" spans="1:15" hidden="1" x14ac:dyDescent="0.2">
      <c r="B61" s="3">
        <v>1</v>
      </c>
      <c r="E61" s="1" t="s">
        <v>97</v>
      </c>
      <c r="H61" s="24"/>
      <c r="I61" s="24"/>
      <c r="J61" s="1"/>
      <c r="L61" s="1"/>
      <c r="M61" s="1"/>
      <c r="N61" s="1"/>
      <c r="O61" s="1"/>
    </row>
    <row r="62" spans="1:15" hidden="1" x14ac:dyDescent="0.2">
      <c r="B62" s="3">
        <v>2</v>
      </c>
      <c r="E62" s="1" t="s">
        <v>98</v>
      </c>
      <c r="H62" s="24"/>
      <c r="I62" s="24"/>
      <c r="J62" s="1"/>
      <c r="L62" s="1"/>
      <c r="M62" s="1"/>
      <c r="N62" s="1"/>
      <c r="O62" s="1"/>
    </row>
    <row r="63" spans="1:15" hidden="1" x14ac:dyDescent="0.2">
      <c r="B63" s="3">
        <v>3</v>
      </c>
      <c r="E63" s="1" t="s">
        <v>99</v>
      </c>
      <c r="H63" s="24"/>
      <c r="I63" s="24"/>
      <c r="J63" s="1"/>
      <c r="L63" s="1"/>
      <c r="M63" s="1"/>
      <c r="N63" s="1"/>
      <c r="O63" s="1"/>
    </row>
    <row r="64" spans="1:15" hidden="1" x14ac:dyDescent="0.2">
      <c r="B64" s="3">
        <v>4</v>
      </c>
      <c r="E64" s="1" t="s">
        <v>100</v>
      </c>
      <c r="H64" s="24"/>
      <c r="I64" s="24"/>
      <c r="J64" s="1"/>
      <c r="L64" s="1"/>
      <c r="M64" s="1"/>
      <c r="N64" s="1"/>
      <c r="O64" s="1"/>
    </row>
    <row r="65" spans="1:15" hidden="1" x14ac:dyDescent="0.2">
      <c r="B65" s="3">
        <v>5</v>
      </c>
      <c r="E65" s="1" t="s">
        <v>101</v>
      </c>
      <c r="H65" s="24"/>
      <c r="I65" s="24"/>
      <c r="J65" s="1"/>
      <c r="L65" s="1"/>
      <c r="M65" s="1"/>
      <c r="N65" s="1"/>
      <c r="O65" s="1"/>
    </row>
    <row r="66" spans="1:15" hidden="1" x14ac:dyDescent="0.2">
      <c r="B66" s="3">
        <v>6</v>
      </c>
      <c r="E66" s="1" t="s">
        <v>102</v>
      </c>
      <c r="H66" s="24"/>
      <c r="I66" s="24"/>
      <c r="J66" s="1"/>
      <c r="L66" s="1"/>
      <c r="M66" s="1"/>
      <c r="N66" s="1"/>
      <c r="O66" s="1"/>
    </row>
    <row r="67" spans="1:15" hidden="1" x14ac:dyDescent="0.2">
      <c r="B67" s="3">
        <v>7</v>
      </c>
      <c r="E67" s="1" t="s">
        <v>103</v>
      </c>
      <c r="H67" s="24"/>
      <c r="I67" s="24"/>
      <c r="J67" s="1"/>
      <c r="L67" s="1"/>
      <c r="M67" s="1"/>
      <c r="N67" s="1"/>
      <c r="O67" s="1"/>
    </row>
    <row r="68" spans="1:15" hidden="1" x14ac:dyDescent="0.2">
      <c r="B68" s="3">
        <v>8</v>
      </c>
      <c r="E68" s="1" t="s">
        <v>104</v>
      </c>
      <c r="H68" s="24"/>
      <c r="I68" s="24"/>
      <c r="J68" s="1"/>
      <c r="L68" s="1"/>
      <c r="M68" s="1"/>
      <c r="N68" s="1"/>
      <c r="O68" s="1"/>
    </row>
    <row r="69" spans="1:15" hidden="1" x14ac:dyDescent="0.2">
      <c r="E69" s="26" t="s">
        <v>13</v>
      </c>
      <c r="F69" s="27"/>
      <c r="G69" s="27"/>
      <c r="H69" s="27"/>
      <c r="I69" s="27"/>
      <c r="J69" s="1"/>
      <c r="L69" s="1"/>
      <c r="M69" s="1"/>
      <c r="N69" s="1"/>
      <c r="O69" s="1"/>
    </row>
    <row r="70" spans="1:15" s="2" customFormat="1" x14ac:dyDescent="0.2">
      <c r="A70" s="3" t="s">
        <v>37</v>
      </c>
      <c r="B70" s="3"/>
      <c r="C70" s="3"/>
      <c r="D70" s="3"/>
      <c r="E70" s="2" t="s">
        <v>121</v>
      </c>
      <c r="F70" s="25"/>
      <c r="G70" s="25"/>
      <c r="H70" s="25"/>
      <c r="I70" s="25"/>
    </row>
    <row r="71" spans="1:15" hidden="1" x14ac:dyDescent="0.2">
      <c r="B71" s="3">
        <v>1</v>
      </c>
      <c r="E71" s="1" t="s">
        <v>123</v>
      </c>
      <c r="H71" s="24"/>
      <c r="I71" s="24"/>
      <c r="J71" s="1"/>
      <c r="L71" s="1"/>
      <c r="M71" s="1"/>
      <c r="N71" s="1"/>
      <c r="O71" s="1"/>
    </row>
    <row r="72" spans="1:15" s="8" customFormat="1" ht="15" hidden="1" x14ac:dyDescent="0.25">
      <c r="A72" s="6"/>
      <c r="B72" s="6"/>
      <c r="C72" s="6"/>
      <c r="D72" s="6"/>
      <c r="E72" s="6" t="s">
        <v>149</v>
      </c>
      <c r="F72" s="38">
        <v>2023</v>
      </c>
      <c r="G72" s="38"/>
      <c r="H72" s="38">
        <v>2024</v>
      </c>
      <c r="I72" s="38"/>
    </row>
    <row r="73" spans="1:15" x14ac:dyDescent="0.2">
      <c r="B73" s="3">
        <v>2</v>
      </c>
      <c r="E73" s="1" t="s">
        <v>124</v>
      </c>
      <c r="G73" s="24">
        <f>+F74</f>
        <v>4993.5200000000004</v>
      </c>
      <c r="H73" s="24"/>
      <c r="I73" s="24">
        <f>+H74</f>
        <v>5833.49</v>
      </c>
      <c r="J73" s="1"/>
      <c r="L73" s="1"/>
      <c r="M73" s="1"/>
      <c r="N73" s="1"/>
      <c r="O73" s="1"/>
    </row>
    <row r="74" spans="1:15" x14ac:dyDescent="0.2">
      <c r="C74" s="3" t="s">
        <v>22</v>
      </c>
      <c r="E74" s="1" t="s">
        <v>180</v>
      </c>
      <c r="F74" s="24">
        <v>4993.5200000000004</v>
      </c>
      <c r="H74" s="24">
        <v>5833.49</v>
      </c>
      <c r="I74" s="24"/>
      <c r="J74" s="1"/>
      <c r="L74" s="1"/>
      <c r="M74" s="1"/>
      <c r="N74" s="1"/>
      <c r="O74" s="1"/>
    </row>
    <row r="75" spans="1:15" hidden="1" x14ac:dyDescent="0.2">
      <c r="B75" s="3">
        <v>3</v>
      </c>
      <c r="E75" s="1" t="s">
        <v>125</v>
      </c>
      <c r="H75" s="24"/>
      <c r="I75" s="24"/>
      <c r="J75" s="1"/>
      <c r="L75" s="1"/>
      <c r="M75" s="1"/>
      <c r="N75" s="1"/>
      <c r="O75" s="1"/>
    </row>
    <row r="76" spans="1:15" x14ac:dyDescent="0.2">
      <c r="E76" s="26" t="s">
        <v>13</v>
      </c>
      <c r="F76" s="27"/>
      <c r="G76" s="27">
        <f>SUM(G71:G75)</f>
        <v>4993.5200000000004</v>
      </c>
      <c r="H76" s="27"/>
      <c r="I76" s="27">
        <f>SUM(I71:I75)</f>
        <v>5833.49</v>
      </c>
      <c r="J76" s="1"/>
      <c r="L76" s="1"/>
      <c r="M76" s="1"/>
      <c r="N76" s="1"/>
      <c r="O76" s="1"/>
    </row>
    <row r="77" spans="1:15" s="2" customFormat="1" x14ac:dyDescent="0.2">
      <c r="A77" s="3" t="s">
        <v>63</v>
      </c>
      <c r="B77" s="3"/>
      <c r="C77" s="3"/>
      <c r="D77" s="3"/>
      <c r="E77" s="2" t="s">
        <v>130</v>
      </c>
      <c r="F77" s="25"/>
      <c r="G77" s="25"/>
      <c r="H77" s="25"/>
      <c r="I77" s="25"/>
    </row>
    <row r="78" spans="1:15" hidden="1" x14ac:dyDescent="0.2">
      <c r="B78" s="3">
        <v>1</v>
      </c>
      <c r="E78" s="1" t="s">
        <v>132</v>
      </c>
      <c r="H78" s="24"/>
      <c r="I78" s="24"/>
      <c r="J78" s="1"/>
      <c r="L78" s="1"/>
      <c r="M78" s="1"/>
      <c r="N78" s="1"/>
      <c r="O78" s="1"/>
    </row>
    <row r="79" spans="1:15" hidden="1" x14ac:dyDescent="0.2">
      <c r="B79" s="3">
        <v>2</v>
      </c>
      <c r="E79" s="1" t="s">
        <v>133</v>
      </c>
      <c r="H79" s="24"/>
      <c r="I79" s="24"/>
      <c r="J79" s="1"/>
      <c r="L79" s="1"/>
      <c r="M79" s="1"/>
      <c r="N79" s="1"/>
      <c r="O79" s="1"/>
    </row>
    <row r="80" spans="1:15" hidden="1" x14ac:dyDescent="0.2">
      <c r="B80" s="3">
        <v>3</v>
      </c>
      <c r="E80" s="1" t="s">
        <v>134</v>
      </c>
      <c r="H80" s="24"/>
      <c r="I80" s="24"/>
      <c r="J80" s="1"/>
      <c r="L80" s="1"/>
      <c r="M80" s="1"/>
      <c r="N80" s="1"/>
      <c r="O80" s="1"/>
    </row>
    <row r="81" spans="1:15" hidden="1" x14ac:dyDescent="0.2">
      <c r="B81" s="3">
        <v>4</v>
      </c>
      <c r="E81" s="1" t="s">
        <v>135</v>
      </c>
      <c r="H81" s="24"/>
      <c r="I81" s="24"/>
      <c r="J81" s="1"/>
      <c r="L81" s="1"/>
      <c r="M81" s="1"/>
      <c r="N81" s="1"/>
      <c r="O81" s="1"/>
    </row>
    <row r="82" spans="1:15" hidden="1" x14ac:dyDescent="0.2">
      <c r="B82" s="3">
        <v>5</v>
      </c>
      <c r="E82" s="1" t="s">
        <v>102</v>
      </c>
      <c r="G82" s="24">
        <f>+F85</f>
        <v>0</v>
      </c>
      <c r="H82" s="24"/>
      <c r="I82" s="24">
        <f>+H85</f>
        <v>0</v>
      </c>
      <c r="J82" s="1"/>
      <c r="L82" s="1"/>
      <c r="M82" s="1"/>
      <c r="N82" s="1"/>
      <c r="O82" s="1"/>
    </row>
    <row r="83" spans="1:15" hidden="1" x14ac:dyDescent="0.2">
      <c r="C83" s="3" t="s">
        <v>5</v>
      </c>
      <c r="E83" s="1" t="s">
        <v>187</v>
      </c>
      <c r="H83" s="30"/>
    </row>
    <row r="84" spans="1:15" hidden="1" x14ac:dyDescent="0.2">
      <c r="E84" s="1" t="s">
        <v>218</v>
      </c>
      <c r="H84" s="24">
        <v>0</v>
      </c>
      <c r="I84" s="24"/>
      <c r="J84" s="1"/>
      <c r="L84" s="1"/>
      <c r="M84" s="1"/>
      <c r="N84" s="1"/>
      <c r="O84" s="1"/>
    </row>
    <row r="85" spans="1:15" hidden="1" x14ac:dyDescent="0.2">
      <c r="F85" s="33">
        <f>SUM(F84)</f>
        <v>0</v>
      </c>
      <c r="H85" s="33">
        <f>SUM(H84)</f>
        <v>0</v>
      </c>
    </row>
    <row r="86" spans="1:15" hidden="1" x14ac:dyDescent="0.2">
      <c r="B86" s="3">
        <v>6</v>
      </c>
      <c r="E86" s="1" t="s">
        <v>125</v>
      </c>
      <c r="H86" s="24"/>
      <c r="I86" s="24"/>
      <c r="J86" s="1"/>
      <c r="L86" s="1"/>
      <c r="M86" s="1"/>
      <c r="N86" s="1"/>
      <c r="O86" s="1"/>
    </row>
    <row r="87" spans="1:15" hidden="1" x14ac:dyDescent="0.2">
      <c r="E87" s="26" t="s">
        <v>13</v>
      </c>
      <c r="F87" s="27"/>
      <c r="G87" s="27">
        <f>SUM(G78:G86)</f>
        <v>0</v>
      </c>
      <c r="H87" s="27"/>
      <c r="I87" s="27">
        <f>SUM(I78:I86)</f>
        <v>0</v>
      </c>
      <c r="J87" s="1"/>
      <c r="L87" s="1"/>
      <c r="M87" s="1"/>
      <c r="N87" s="1"/>
      <c r="O87" s="1"/>
    </row>
    <row r="88" spans="1:15" s="2" customFormat="1" x14ac:dyDescent="0.2">
      <c r="A88" s="3" t="s">
        <v>91</v>
      </c>
      <c r="B88" s="3"/>
      <c r="C88" s="3"/>
      <c r="D88" s="3"/>
      <c r="E88" s="2" t="s">
        <v>140</v>
      </c>
      <c r="F88" s="25"/>
      <c r="G88" s="25"/>
      <c r="H88" s="25"/>
      <c r="I88" s="25"/>
    </row>
    <row r="89" spans="1:15" x14ac:dyDescent="0.2">
      <c r="B89" s="3">
        <v>1</v>
      </c>
      <c r="E89" s="1" t="s">
        <v>97</v>
      </c>
      <c r="G89" s="24">
        <f>+F90</f>
        <v>1563.47</v>
      </c>
      <c r="H89" s="24"/>
      <c r="I89" s="24">
        <f>+H90</f>
        <v>775.37</v>
      </c>
      <c r="J89" s="1"/>
      <c r="L89" s="1"/>
      <c r="M89" s="1"/>
      <c r="N89" s="1"/>
      <c r="O89" s="1"/>
    </row>
    <row r="90" spans="1:15" x14ac:dyDescent="0.2">
      <c r="E90" s="1" t="s">
        <v>184</v>
      </c>
      <c r="F90" s="24">
        <v>1563.47</v>
      </c>
      <c r="H90" s="24">
        <v>775.37</v>
      </c>
      <c r="I90" s="24"/>
      <c r="J90" s="1"/>
      <c r="L90" s="1"/>
      <c r="M90" s="1"/>
      <c r="N90" s="1"/>
      <c r="O90" s="1"/>
    </row>
    <row r="91" spans="1:15" x14ac:dyDescent="0.2">
      <c r="B91" s="3">
        <v>2</v>
      </c>
      <c r="E91" s="1" t="s">
        <v>98</v>
      </c>
      <c r="G91" s="24">
        <f>SUM(F92:F97)</f>
        <v>8309.33</v>
      </c>
      <c r="H91" s="24"/>
      <c r="I91" s="24">
        <f>SUM(H92:H97)</f>
        <v>9586.16</v>
      </c>
      <c r="J91" s="1"/>
      <c r="L91" s="1"/>
      <c r="M91" s="1"/>
      <c r="N91" s="1"/>
      <c r="O91" s="1"/>
    </row>
    <row r="92" spans="1:15" x14ac:dyDescent="0.2">
      <c r="E92" s="1" t="s">
        <v>181</v>
      </c>
      <c r="F92" s="24">
        <v>3080.03</v>
      </c>
      <c r="H92" s="24">
        <v>4712.5600000000004</v>
      </c>
      <c r="I92" s="24"/>
      <c r="J92" s="1"/>
      <c r="L92" s="1"/>
      <c r="M92" s="1"/>
      <c r="N92" s="1"/>
      <c r="O92" s="1"/>
    </row>
    <row r="93" spans="1:15" x14ac:dyDescent="0.2">
      <c r="E93" s="1" t="s">
        <v>182</v>
      </c>
      <c r="F93" s="24">
        <v>1542.75</v>
      </c>
      <c r="H93" s="24">
        <v>1389.56</v>
      </c>
      <c r="I93" s="24"/>
      <c r="J93" s="1"/>
      <c r="L93" s="1"/>
      <c r="M93" s="1"/>
      <c r="N93" s="1"/>
      <c r="O93" s="1"/>
    </row>
    <row r="94" spans="1:15" x14ac:dyDescent="0.2">
      <c r="E94" s="1" t="s">
        <v>183</v>
      </c>
      <c r="F94" s="24">
        <v>500.65</v>
      </c>
      <c r="H94" s="24">
        <v>532.57000000000005</v>
      </c>
      <c r="I94" s="24"/>
      <c r="J94" s="1"/>
      <c r="L94" s="1"/>
      <c r="M94" s="1"/>
      <c r="N94" s="1"/>
      <c r="O94" s="1"/>
    </row>
    <row r="95" spans="1:15" x14ac:dyDescent="0.2">
      <c r="E95" s="1" t="s">
        <v>185</v>
      </c>
      <c r="F95" s="24">
        <v>560.29999999999995</v>
      </c>
      <c r="H95" s="24">
        <v>523.66999999999996</v>
      </c>
      <c r="I95" s="24"/>
      <c r="J95" s="1"/>
      <c r="L95" s="1"/>
      <c r="M95" s="1"/>
      <c r="N95" s="1"/>
      <c r="O95" s="1"/>
    </row>
    <row r="96" spans="1:15" x14ac:dyDescent="0.2">
      <c r="E96" s="1" t="s">
        <v>186</v>
      </c>
      <c r="F96" s="24">
        <v>1356.8</v>
      </c>
      <c r="H96" s="24">
        <v>1159</v>
      </c>
      <c r="I96" s="24"/>
      <c r="J96" s="1"/>
      <c r="L96" s="1"/>
      <c r="M96" s="1"/>
      <c r="N96" s="1"/>
      <c r="O96" s="1"/>
    </row>
    <row r="97" spans="1:15" x14ac:dyDescent="0.2">
      <c r="E97" s="31" t="s">
        <v>227</v>
      </c>
      <c r="F97" s="24">
        <v>1268.8</v>
      </c>
      <c r="H97" s="24">
        <v>1268.8</v>
      </c>
      <c r="I97" s="24"/>
      <c r="J97" s="1"/>
      <c r="L97" s="1"/>
      <c r="M97" s="1"/>
      <c r="N97" s="1"/>
      <c r="O97" s="1"/>
    </row>
    <row r="98" spans="1:15" x14ac:dyDescent="0.2">
      <c r="B98" s="3">
        <v>3</v>
      </c>
      <c r="E98" s="1" t="s">
        <v>125</v>
      </c>
      <c r="G98" s="24">
        <f>+F99+F100+F101</f>
        <v>4365</v>
      </c>
      <c r="H98" s="24"/>
      <c r="I98" s="24">
        <f>+H99+H100+H101</f>
        <v>905</v>
      </c>
      <c r="J98" s="1"/>
      <c r="L98" s="1"/>
      <c r="M98" s="1"/>
      <c r="N98" s="1"/>
      <c r="O98" s="1"/>
    </row>
    <row r="99" spans="1:15" x14ac:dyDescent="0.2">
      <c r="E99" s="1" t="s">
        <v>219</v>
      </c>
      <c r="F99" s="24">
        <v>105</v>
      </c>
      <c r="H99" s="24">
        <v>605</v>
      </c>
      <c r="I99" s="24"/>
      <c r="J99" s="1"/>
      <c r="L99" s="1"/>
      <c r="M99" s="1"/>
      <c r="N99" s="1"/>
      <c r="O99" s="1"/>
    </row>
    <row r="100" spans="1:15" x14ac:dyDescent="0.2">
      <c r="E100" s="1" t="s">
        <v>220</v>
      </c>
      <c r="F100" s="24">
        <v>3960</v>
      </c>
      <c r="H100" s="24">
        <v>0</v>
      </c>
      <c r="I100" s="24"/>
      <c r="J100" s="1"/>
      <c r="L100" s="1"/>
      <c r="M100" s="1"/>
      <c r="N100" s="1"/>
      <c r="O100" s="1"/>
    </row>
    <row r="101" spans="1:15" x14ac:dyDescent="0.2">
      <c r="E101" s="32" t="s">
        <v>221</v>
      </c>
      <c r="F101" s="24">
        <v>300</v>
      </c>
      <c r="H101" s="24">
        <v>300</v>
      </c>
      <c r="I101" s="24"/>
      <c r="J101" s="1"/>
      <c r="L101" s="1"/>
      <c r="M101" s="1"/>
      <c r="N101" s="1"/>
      <c r="O101" s="1"/>
    </row>
    <row r="102" spans="1:15" x14ac:dyDescent="0.2">
      <c r="E102" s="26" t="s">
        <v>13</v>
      </c>
      <c r="F102" s="27"/>
      <c r="G102" s="27">
        <f>SUM(G89:G101)</f>
        <v>14237.8</v>
      </c>
      <c r="H102" s="27"/>
      <c r="I102" s="27">
        <f>SUM(I89:I101)</f>
        <v>11266.53</v>
      </c>
      <c r="J102" s="1"/>
      <c r="L102" s="1"/>
      <c r="M102" s="1"/>
      <c r="N102" s="1"/>
      <c r="O102" s="1"/>
    </row>
    <row r="103" spans="1:15" ht="12.75" thickBot="1" x14ac:dyDescent="0.25">
      <c r="A103" s="34"/>
      <c r="B103" s="34"/>
      <c r="C103" s="34"/>
      <c r="D103" s="34"/>
      <c r="E103" s="35" t="s">
        <v>144</v>
      </c>
      <c r="F103" s="36"/>
      <c r="G103" s="37">
        <f>+G59+G69+G76+G87+G102</f>
        <v>405764.02299999999</v>
      </c>
      <c r="H103" s="37"/>
      <c r="I103" s="37">
        <f>+I59+I69+I76+I87+I102</f>
        <v>444142.37</v>
      </c>
      <c r="J103" s="1"/>
      <c r="L103" s="1"/>
      <c r="M103" s="1"/>
      <c r="N103" s="1"/>
      <c r="O103" s="1"/>
    </row>
    <row r="104" spans="1:15" ht="12.75" thickTop="1" x14ac:dyDescent="0.2">
      <c r="E104" s="1" t="s">
        <v>146</v>
      </c>
      <c r="G104" s="24">
        <f>+G164-G103</f>
        <v>-7428.3629999999539</v>
      </c>
      <c r="H104" s="24"/>
      <c r="I104" s="24">
        <f>+I164-I103</f>
        <v>11490.229999999981</v>
      </c>
    </row>
    <row r="105" spans="1:15" x14ac:dyDescent="0.2">
      <c r="E105" s="1" t="s">
        <v>147</v>
      </c>
      <c r="H105" s="24"/>
      <c r="I105" s="24"/>
    </row>
    <row r="106" spans="1:15" x14ac:dyDescent="0.2">
      <c r="E106" s="2" t="s">
        <v>148</v>
      </c>
      <c r="G106" s="24">
        <f>+G104-G105</f>
        <v>-7428.3629999999539</v>
      </c>
      <c r="H106" s="24"/>
      <c r="I106" s="24">
        <f>+I104-I105</f>
        <v>11490.229999999981</v>
      </c>
    </row>
    <row r="107" spans="1:15" ht="12.75" thickBot="1" x14ac:dyDescent="0.25">
      <c r="A107" s="34"/>
      <c r="B107" s="34"/>
      <c r="C107" s="34"/>
      <c r="D107" s="34"/>
      <c r="E107" s="35" t="s">
        <v>226</v>
      </c>
      <c r="F107" s="36"/>
      <c r="G107" s="37">
        <f>+G103+G106</f>
        <v>398335.66000000003</v>
      </c>
      <c r="H107" s="37"/>
      <c r="I107" s="37">
        <f>+I103+I106</f>
        <v>455632.6</v>
      </c>
    </row>
    <row r="108" spans="1:15" ht="12.75" thickTop="1" x14ac:dyDescent="0.2">
      <c r="H108" s="24"/>
      <c r="I108" s="24"/>
      <c r="J108" s="1"/>
      <c r="L108" s="1"/>
      <c r="M108" s="1"/>
      <c r="N108" s="1"/>
      <c r="O108" s="1"/>
    </row>
    <row r="109" spans="1:15" ht="15" x14ac:dyDescent="0.2">
      <c r="A109" s="7"/>
      <c r="B109" s="7"/>
      <c r="C109" s="7"/>
      <c r="D109" s="7"/>
      <c r="E109" s="23" t="s">
        <v>150</v>
      </c>
      <c r="F109" s="38">
        <v>2023</v>
      </c>
      <c r="G109" s="38"/>
      <c r="H109" s="38">
        <v>2024</v>
      </c>
      <c r="I109" s="38"/>
      <c r="J109" s="1"/>
      <c r="L109" s="1"/>
      <c r="M109" s="1"/>
      <c r="N109" s="1"/>
      <c r="O109" s="1"/>
    </row>
    <row r="110" spans="1:15" x14ac:dyDescent="0.2">
      <c r="A110" s="3" t="s">
        <v>0</v>
      </c>
      <c r="E110" s="2" t="s">
        <v>105</v>
      </c>
      <c r="H110" s="24"/>
      <c r="I110" s="24"/>
      <c r="J110" s="1"/>
      <c r="L110" s="1"/>
      <c r="M110" s="1"/>
      <c r="N110" s="1"/>
      <c r="O110" s="1"/>
    </row>
    <row r="111" spans="1:15" hidden="1" x14ac:dyDescent="0.2">
      <c r="B111" s="3">
        <v>1</v>
      </c>
      <c r="E111" s="1" t="s">
        <v>106</v>
      </c>
      <c r="H111" s="24"/>
      <c r="I111" s="24"/>
    </row>
    <row r="112" spans="1:15" hidden="1" x14ac:dyDescent="0.2">
      <c r="B112" s="3">
        <v>2</v>
      </c>
      <c r="E112" s="1" t="s">
        <v>107</v>
      </c>
      <c r="H112" s="24"/>
      <c r="I112" s="24"/>
    </row>
    <row r="113" spans="2:9" hidden="1" x14ac:dyDescent="0.2">
      <c r="B113" s="3">
        <v>3</v>
      </c>
      <c r="E113" s="1" t="s">
        <v>108</v>
      </c>
      <c r="H113" s="24"/>
      <c r="I113" s="24"/>
    </row>
    <row r="114" spans="2:9" x14ac:dyDescent="0.2">
      <c r="B114" s="3">
        <v>4</v>
      </c>
      <c r="E114" s="1" t="s">
        <v>109</v>
      </c>
      <c r="G114" s="24">
        <f>+F115+F116</f>
        <v>58745</v>
      </c>
      <c r="H114" s="24"/>
      <c r="I114" s="24">
        <f>+H115+H116</f>
        <v>53450</v>
      </c>
    </row>
    <row r="115" spans="2:9" x14ac:dyDescent="0.2">
      <c r="C115" s="3" t="s">
        <v>22</v>
      </c>
      <c r="E115" s="1" t="s">
        <v>174</v>
      </c>
      <c r="F115" s="24">
        <v>36305</v>
      </c>
      <c r="H115" s="24">
        <v>40250</v>
      </c>
      <c r="I115" s="24"/>
    </row>
    <row r="116" spans="2:9" x14ac:dyDescent="0.2">
      <c r="C116" s="3" t="s">
        <v>23</v>
      </c>
      <c r="E116" s="1" t="s">
        <v>175</v>
      </c>
      <c r="F116" s="24">
        <v>22440</v>
      </c>
      <c r="H116" s="24">
        <v>13200</v>
      </c>
      <c r="I116" s="24"/>
    </row>
    <row r="117" spans="2:9" x14ac:dyDescent="0.2">
      <c r="B117" s="3">
        <v>5</v>
      </c>
      <c r="E117" s="1" t="s">
        <v>110</v>
      </c>
      <c r="G117" s="24">
        <v>6553.61</v>
      </c>
      <c r="H117" s="24"/>
      <c r="I117" s="24">
        <v>6803.34</v>
      </c>
    </row>
    <row r="118" spans="2:9" x14ac:dyDescent="0.2">
      <c r="B118" s="3">
        <v>6</v>
      </c>
      <c r="E118" s="1" t="s">
        <v>170</v>
      </c>
      <c r="G118" s="24">
        <f>+F119+F120</f>
        <v>32529.360000000001</v>
      </c>
      <c r="H118" s="24"/>
      <c r="I118" s="24">
        <f>+H119+H120</f>
        <v>30877.11</v>
      </c>
    </row>
    <row r="119" spans="2:9" x14ac:dyDescent="0.2">
      <c r="C119" s="3" t="s">
        <v>22</v>
      </c>
      <c r="E119" s="1" t="s">
        <v>171</v>
      </c>
      <c r="F119" s="24">
        <v>29089.360000000001</v>
      </c>
      <c r="H119" s="24">
        <v>29617.11</v>
      </c>
      <c r="I119" s="24"/>
    </row>
    <row r="120" spans="2:9" x14ac:dyDescent="0.2">
      <c r="C120" s="3" t="s">
        <v>23</v>
      </c>
      <c r="E120" s="1" t="s">
        <v>172</v>
      </c>
      <c r="F120" s="24">
        <v>3440</v>
      </c>
      <c r="H120" s="24">
        <v>1260</v>
      </c>
      <c r="I120" s="24"/>
    </row>
    <row r="121" spans="2:9" x14ac:dyDescent="0.2">
      <c r="B121" s="3">
        <v>7</v>
      </c>
      <c r="E121" s="1" t="s">
        <v>112</v>
      </c>
      <c r="G121" s="24">
        <f>+F122</f>
        <v>247493.94</v>
      </c>
      <c r="H121" s="24"/>
      <c r="I121" s="24">
        <f>+H122</f>
        <v>277945.86</v>
      </c>
    </row>
    <row r="122" spans="2:9" x14ac:dyDescent="0.2">
      <c r="C122" s="3" t="s">
        <v>22</v>
      </c>
      <c r="E122" s="1" t="s">
        <v>177</v>
      </c>
      <c r="F122" s="24">
        <v>247493.94</v>
      </c>
      <c r="H122" s="24">
        <v>277945.86</v>
      </c>
      <c r="I122" s="24"/>
    </row>
    <row r="123" spans="2:9" x14ac:dyDescent="0.2">
      <c r="B123" s="3">
        <v>8</v>
      </c>
      <c r="E123" s="1" t="s">
        <v>113</v>
      </c>
      <c r="G123" s="24">
        <v>27166.67</v>
      </c>
      <c r="H123" s="24"/>
      <c r="I123" s="24">
        <v>59250</v>
      </c>
    </row>
    <row r="124" spans="2:9" x14ac:dyDescent="0.2">
      <c r="B124" s="3">
        <v>9</v>
      </c>
      <c r="E124" s="1" t="s">
        <v>114</v>
      </c>
      <c r="G124" s="1"/>
      <c r="H124" s="24"/>
      <c r="I124" s="24"/>
    </row>
    <row r="125" spans="2:9" x14ac:dyDescent="0.2">
      <c r="B125" s="3">
        <v>10</v>
      </c>
      <c r="E125" s="1" t="s">
        <v>173</v>
      </c>
      <c r="G125" s="24">
        <f>+F126</f>
        <v>9.08</v>
      </c>
      <c r="H125" s="24"/>
      <c r="I125" s="24">
        <f>+H126</f>
        <v>104.1</v>
      </c>
    </row>
    <row r="126" spans="2:9" x14ac:dyDescent="0.2">
      <c r="C126" s="3" t="s">
        <v>22</v>
      </c>
      <c r="E126" s="1" t="s">
        <v>179</v>
      </c>
      <c r="F126" s="24">
        <v>9.08</v>
      </c>
      <c r="H126" s="24">
        <v>104.1</v>
      </c>
      <c r="I126" s="24"/>
    </row>
    <row r="127" spans="2:9" hidden="1" x14ac:dyDescent="0.2">
      <c r="B127" s="3">
        <v>11</v>
      </c>
      <c r="E127" s="1" t="s">
        <v>116</v>
      </c>
      <c r="H127" s="24"/>
      <c r="I127" s="24"/>
    </row>
    <row r="128" spans="2:9" x14ac:dyDescent="0.2">
      <c r="E128" s="26" t="s">
        <v>13</v>
      </c>
      <c r="F128" s="27"/>
      <c r="G128" s="27">
        <f>SUM(G111:G127)</f>
        <v>372497.66000000003</v>
      </c>
      <c r="H128" s="27"/>
      <c r="I128" s="27">
        <f>SUM(I111:I127)</f>
        <v>428430.41</v>
      </c>
    </row>
    <row r="129" spans="1:15" x14ac:dyDescent="0.2">
      <c r="E129" s="1" t="s">
        <v>117</v>
      </c>
      <c r="G129" s="24">
        <f>+G128-G59</f>
        <v>-14035.042999999947</v>
      </c>
      <c r="H129" s="24"/>
      <c r="I129" s="24">
        <f>+I128-I59</f>
        <v>1388.0599999999977</v>
      </c>
    </row>
    <row r="130" spans="1:15" hidden="1" x14ac:dyDescent="0.2">
      <c r="A130" s="3" t="s">
        <v>1</v>
      </c>
      <c r="E130" s="2" t="s">
        <v>119</v>
      </c>
      <c r="F130" s="25"/>
      <c r="G130" s="25"/>
      <c r="H130" s="25"/>
      <c r="I130" s="25"/>
    </row>
    <row r="131" spans="1:15" hidden="1" x14ac:dyDescent="0.2">
      <c r="B131" s="3">
        <v>1</v>
      </c>
      <c r="E131" s="1" t="s">
        <v>106</v>
      </c>
      <c r="H131" s="24"/>
      <c r="I131" s="24"/>
    </row>
    <row r="132" spans="1:15" hidden="1" x14ac:dyDescent="0.2">
      <c r="B132" s="3">
        <v>2</v>
      </c>
      <c r="E132" s="1" t="s">
        <v>111</v>
      </c>
      <c r="H132" s="24"/>
      <c r="I132" s="24"/>
    </row>
    <row r="133" spans="1:15" hidden="1" x14ac:dyDescent="0.2">
      <c r="B133" s="3">
        <v>3</v>
      </c>
      <c r="E133" s="1" t="s">
        <v>112</v>
      </c>
      <c r="H133" s="24"/>
      <c r="I133" s="24"/>
    </row>
    <row r="134" spans="1:15" ht="15" hidden="1" x14ac:dyDescent="0.2">
      <c r="A134" s="7"/>
      <c r="B134" s="7"/>
      <c r="C134" s="7"/>
      <c r="D134" s="7"/>
      <c r="E134" s="23" t="s">
        <v>150</v>
      </c>
      <c r="F134" s="38">
        <v>2023</v>
      </c>
      <c r="G134" s="38"/>
      <c r="H134" s="38">
        <v>2024</v>
      </c>
      <c r="I134" s="38"/>
      <c r="J134" s="1"/>
      <c r="L134" s="1"/>
      <c r="M134" s="1"/>
      <c r="N134" s="1"/>
      <c r="O134" s="1"/>
    </row>
    <row r="135" spans="1:15" hidden="1" x14ac:dyDescent="0.2">
      <c r="B135" s="3">
        <v>4</v>
      </c>
      <c r="E135" s="1" t="s">
        <v>113</v>
      </c>
      <c r="H135" s="24"/>
      <c r="I135" s="24"/>
    </row>
    <row r="136" spans="1:15" hidden="1" x14ac:dyDescent="0.2">
      <c r="B136" s="3">
        <v>5</v>
      </c>
      <c r="E136" s="1" t="s">
        <v>114</v>
      </c>
      <c r="H136" s="24"/>
      <c r="I136" s="24"/>
    </row>
    <row r="137" spans="1:15" hidden="1" x14ac:dyDescent="0.2">
      <c r="B137" s="3">
        <v>6</v>
      </c>
      <c r="E137" s="1" t="s">
        <v>115</v>
      </c>
      <c r="H137" s="24"/>
      <c r="I137" s="24"/>
    </row>
    <row r="138" spans="1:15" hidden="1" x14ac:dyDescent="0.2">
      <c r="B138" s="3">
        <v>7</v>
      </c>
      <c r="E138" s="1" t="s">
        <v>116</v>
      </c>
      <c r="H138" s="24"/>
      <c r="I138" s="24"/>
    </row>
    <row r="139" spans="1:15" hidden="1" x14ac:dyDescent="0.2">
      <c r="H139" s="24"/>
      <c r="I139" s="24"/>
    </row>
    <row r="140" spans="1:15" hidden="1" x14ac:dyDescent="0.2">
      <c r="E140" s="26" t="s">
        <v>13</v>
      </c>
      <c r="F140" s="27"/>
      <c r="G140" s="27"/>
      <c r="H140" s="27"/>
      <c r="I140" s="27"/>
    </row>
    <row r="141" spans="1:15" hidden="1" x14ac:dyDescent="0.2">
      <c r="E141" s="1" t="s">
        <v>120</v>
      </c>
      <c r="H141" s="24"/>
      <c r="I141" s="24"/>
    </row>
    <row r="142" spans="1:15" ht="11.25" customHeight="1" x14ac:dyDescent="0.2">
      <c r="A142" s="3" t="s">
        <v>37</v>
      </c>
      <c r="E142" s="2" t="s">
        <v>122</v>
      </c>
      <c r="F142" s="25"/>
      <c r="G142" s="25"/>
      <c r="H142" s="25"/>
      <c r="I142" s="25"/>
    </row>
    <row r="143" spans="1:15" hidden="1" x14ac:dyDescent="0.2">
      <c r="B143" s="3">
        <v>1</v>
      </c>
      <c r="E143" s="1" t="s">
        <v>126</v>
      </c>
      <c r="H143" s="24"/>
      <c r="I143" s="24"/>
    </row>
    <row r="144" spans="1:15" x14ac:dyDescent="0.2">
      <c r="B144" s="3">
        <v>2</v>
      </c>
      <c r="E144" s="1" t="s">
        <v>127</v>
      </c>
      <c r="G144" s="24">
        <f>+F145</f>
        <v>25088</v>
      </c>
      <c r="H144" s="24"/>
      <c r="I144" s="24">
        <f>+H145</f>
        <v>27132.84</v>
      </c>
    </row>
    <row r="145" spans="1:9" x14ac:dyDescent="0.2">
      <c r="C145" s="3" t="s">
        <v>22</v>
      </c>
      <c r="E145" s="1" t="s">
        <v>176</v>
      </c>
      <c r="F145" s="24">
        <v>25088</v>
      </c>
      <c r="H145" s="24">
        <v>27132.84</v>
      </c>
      <c r="I145" s="24"/>
    </row>
    <row r="146" spans="1:9" hidden="1" x14ac:dyDescent="0.2">
      <c r="B146" s="3">
        <v>3</v>
      </c>
      <c r="E146" s="1" t="s">
        <v>128</v>
      </c>
      <c r="H146" s="24"/>
      <c r="I146" s="24"/>
    </row>
    <row r="147" spans="1:9" x14ac:dyDescent="0.2">
      <c r="E147" s="26" t="s">
        <v>13</v>
      </c>
      <c r="F147" s="27"/>
      <c r="G147" s="27">
        <f>SUM(G143:G146)</f>
        <v>25088</v>
      </c>
      <c r="H147" s="27"/>
      <c r="I147" s="27">
        <f>SUM(I143:I146)</f>
        <v>27132.84</v>
      </c>
    </row>
    <row r="148" spans="1:9" x14ac:dyDescent="0.2">
      <c r="E148" s="1" t="s">
        <v>129</v>
      </c>
      <c r="G148" s="24">
        <f>+G147-G76</f>
        <v>20094.48</v>
      </c>
      <c r="H148" s="24"/>
      <c r="I148" s="24">
        <f>+I147-I76</f>
        <v>21299.35</v>
      </c>
    </row>
    <row r="149" spans="1:9" hidden="1" x14ac:dyDescent="0.2">
      <c r="A149" s="3" t="s">
        <v>63</v>
      </c>
      <c r="E149" s="2" t="s">
        <v>131</v>
      </c>
      <c r="F149" s="25"/>
      <c r="G149" s="25"/>
      <c r="H149" s="25"/>
      <c r="I149" s="25"/>
    </row>
    <row r="150" spans="1:9" hidden="1" x14ac:dyDescent="0.2">
      <c r="B150" s="3">
        <v>1</v>
      </c>
      <c r="E150" s="1" t="s">
        <v>136</v>
      </c>
      <c r="H150" s="24"/>
      <c r="I150" s="24"/>
    </row>
    <row r="151" spans="1:9" hidden="1" x14ac:dyDescent="0.2">
      <c r="B151" s="3">
        <v>2</v>
      </c>
      <c r="E151" s="1" t="s">
        <v>137</v>
      </c>
      <c r="H151" s="24"/>
      <c r="I151" s="24"/>
    </row>
    <row r="152" spans="1:9" hidden="1" x14ac:dyDescent="0.2">
      <c r="B152" s="3">
        <v>3</v>
      </c>
      <c r="E152" s="1" t="s">
        <v>134</v>
      </c>
      <c r="H152" s="24"/>
      <c r="I152" s="24"/>
    </row>
    <row r="153" spans="1:9" hidden="1" x14ac:dyDescent="0.2">
      <c r="B153" s="3">
        <v>4</v>
      </c>
      <c r="E153" s="1" t="s">
        <v>138</v>
      </c>
      <c r="H153" s="24"/>
      <c r="I153" s="24"/>
    </row>
    <row r="154" spans="1:9" hidden="1" x14ac:dyDescent="0.2">
      <c r="B154" s="3">
        <v>5</v>
      </c>
      <c r="E154" s="1" t="s">
        <v>128</v>
      </c>
      <c r="H154" s="24"/>
      <c r="I154" s="24"/>
    </row>
    <row r="155" spans="1:9" hidden="1" x14ac:dyDescent="0.2">
      <c r="H155" s="24"/>
      <c r="I155" s="24"/>
    </row>
    <row r="156" spans="1:9" hidden="1" x14ac:dyDescent="0.2">
      <c r="E156" s="26" t="s">
        <v>13</v>
      </c>
      <c r="F156" s="27"/>
      <c r="G156" s="27"/>
      <c r="H156" s="27"/>
      <c r="I156" s="27"/>
    </row>
    <row r="157" spans="1:9" hidden="1" x14ac:dyDescent="0.2">
      <c r="E157" s="1" t="s">
        <v>139</v>
      </c>
      <c r="H157" s="24"/>
      <c r="I157" s="24"/>
    </row>
    <row r="158" spans="1:9" ht="10.5" customHeight="1" x14ac:dyDescent="0.2">
      <c r="A158" s="3" t="s">
        <v>91</v>
      </c>
      <c r="E158" s="2" t="s">
        <v>141</v>
      </c>
      <c r="F158" s="25"/>
      <c r="G158" s="25"/>
      <c r="H158" s="25"/>
      <c r="I158" s="25"/>
    </row>
    <row r="159" spans="1:9" hidden="1" x14ac:dyDescent="0.2">
      <c r="B159" s="3">
        <v>1</v>
      </c>
      <c r="E159" s="1" t="s">
        <v>142</v>
      </c>
      <c r="H159" s="24"/>
      <c r="I159" s="24"/>
    </row>
    <row r="160" spans="1:9" x14ac:dyDescent="0.2">
      <c r="B160" s="3">
        <v>2</v>
      </c>
      <c r="E160" s="1" t="s">
        <v>143</v>
      </c>
      <c r="G160" s="24">
        <f>+F161</f>
        <v>750</v>
      </c>
      <c r="H160" s="24"/>
      <c r="I160" s="24">
        <f>+H161</f>
        <v>69.349999999999994</v>
      </c>
    </row>
    <row r="161" spans="1:9" x14ac:dyDescent="0.2">
      <c r="C161" s="3" t="s">
        <v>22</v>
      </c>
      <c r="E161" s="1" t="s">
        <v>178</v>
      </c>
      <c r="F161" s="24">
        <v>750</v>
      </c>
      <c r="H161" s="24">
        <v>69.349999999999994</v>
      </c>
      <c r="I161" s="24"/>
    </row>
    <row r="162" spans="1:9" x14ac:dyDescent="0.2">
      <c r="E162" s="26" t="s">
        <v>13</v>
      </c>
      <c r="F162" s="27"/>
      <c r="G162" s="27">
        <f>SUM(G159:G161)</f>
        <v>750</v>
      </c>
      <c r="H162" s="27"/>
      <c r="I162" s="27">
        <f>SUM(I159:I161)</f>
        <v>69.349999999999994</v>
      </c>
    </row>
    <row r="163" spans="1:9" x14ac:dyDescent="0.2">
      <c r="E163" s="1" t="s">
        <v>225</v>
      </c>
      <c r="G163" s="24">
        <f>+G162-G102</f>
        <v>-13487.8</v>
      </c>
      <c r="H163" s="24"/>
      <c r="I163" s="24">
        <f>+I162-I102</f>
        <v>-11197.18</v>
      </c>
    </row>
    <row r="164" spans="1:9" ht="12.75" thickBot="1" x14ac:dyDescent="0.25">
      <c r="A164" s="34"/>
      <c r="B164" s="34"/>
      <c r="C164" s="34"/>
      <c r="D164" s="34"/>
      <c r="E164" s="35" t="s">
        <v>145</v>
      </c>
      <c r="F164" s="36"/>
      <c r="G164" s="37">
        <f>+G128+G140+G147+G156+G162</f>
        <v>398335.66000000003</v>
      </c>
      <c r="H164" s="37"/>
      <c r="I164" s="37">
        <f>+I128+I140+I147+I156+I162</f>
        <v>455632.6</v>
      </c>
    </row>
    <row r="165" spans="1:9" ht="12.75" thickTop="1" x14ac:dyDescent="0.2"/>
  </sheetData>
  <mergeCells count="8">
    <mergeCell ref="F134:G134"/>
    <mergeCell ref="H134:I134"/>
    <mergeCell ref="F1:G1"/>
    <mergeCell ref="H1:I1"/>
    <mergeCell ref="F72:G72"/>
    <mergeCell ref="H72:I72"/>
    <mergeCell ref="F109:G109"/>
    <mergeCell ref="H109:I109"/>
  </mergeCells>
  <pageMargins left="0.31496062992125984" right="0.31496062992125984" top="1.5354330708661419" bottom="0.74803149606299213" header="0.51181102362204722" footer="0.31496062992125984"/>
  <pageSetup paperSize="9" fitToHeight="0" orientation="portrait" useFirstPageNumber="1" r:id="rId1"/>
  <headerFooter>
    <oddHeader>&amp;L&amp;"-,Grassetto"&amp;10RENDICONTO GESTIONALE 2024&amp;R&amp;9CENTRO AIUTO ALLA VITA DI BIELLA ODV
Via Don Minzoni n.2/B - 13900 Biella</oddHeader>
    <oddFooter>Pagina &amp;P</oddFooter>
  </headerFooter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STATO PATRIMONIALE DETT</vt:lpstr>
      <vt:lpstr>STATO PATRIMONIALE SINT</vt:lpstr>
      <vt:lpstr>RENDICONTO DETT</vt:lpstr>
      <vt:lpstr>RENDICONTO SINT</vt:lpstr>
      <vt:lpstr>'STATO PATRIMONIALE SINT'!Titoli_stampa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w4</dc:creator>
  <cp:lastModifiedBy>Nicolo Emanuela</cp:lastModifiedBy>
  <cp:lastPrinted>2025-04-21T16:42:39Z</cp:lastPrinted>
  <dcterms:created xsi:type="dcterms:W3CDTF">2022-04-19T08:38:11Z</dcterms:created>
  <dcterms:modified xsi:type="dcterms:W3CDTF">2025-04-25T15:34:52Z</dcterms:modified>
</cp:coreProperties>
</file>